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3\k 6 2023\Nemocenská statistika\"/>
    </mc:Choice>
  </mc:AlternateContent>
  <bookViews>
    <workbookView xWindow="0" yWindow="15" windowWidth="15225" windowHeight="9090" tabRatio="905"/>
  </bookViews>
  <sheets>
    <sheet name="přítrv" sheetId="7" r:id="rId1"/>
  </sheets>
  <definedNames>
    <definedName name="_xlnm.Print_Area" localSheetId="0">přítrv!$A$1:$R$44</definedName>
  </definedNames>
  <calcPr calcId="162913"/>
</workbook>
</file>

<file path=xl/calcChain.xml><?xml version="1.0" encoding="utf-8"?>
<calcChain xmlns="http://schemas.openxmlformats.org/spreadsheetml/2006/main">
  <c r="N43" i="7" l="1"/>
  <c r="J43" i="7"/>
  <c r="D43" i="7"/>
  <c r="N42" i="7"/>
  <c r="J42" i="7"/>
  <c r="F42" i="7"/>
  <c r="P41" i="7"/>
  <c r="J41" i="7"/>
  <c r="F41" i="7"/>
  <c r="L40" i="7"/>
  <c r="F40" i="7"/>
  <c r="N39" i="7"/>
  <c r="H39" i="7"/>
  <c r="C39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P36" i="7"/>
  <c r="P43" i="7" s="1"/>
  <c r="O36" i="7"/>
  <c r="O43" i="7" s="1"/>
  <c r="N36" i="7"/>
  <c r="M36" i="7"/>
  <c r="L36" i="7"/>
  <c r="K36" i="7"/>
  <c r="J36" i="7"/>
  <c r="I36" i="7"/>
  <c r="H36" i="7"/>
  <c r="G36" i="7"/>
  <c r="F36" i="7"/>
  <c r="E36" i="7"/>
  <c r="D36" i="7"/>
  <c r="C36" i="7"/>
  <c r="Q35" i="7"/>
  <c r="P35" i="7"/>
  <c r="O35" i="7"/>
  <c r="N35" i="7"/>
  <c r="M35" i="7"/>
  <c r="M43" i="7" s="1"/>
  <c r="L35" i="7"/>
  <c r="L42" i="7" s="1"/>
  <c r="K35" i="7"/>
  <c r="K42" i="7" s="1"/>
  <c r="J35" i="7"/>
  <c r="I35" i="7"/>
  <c r="I43" i="7" s="1"/>
  <c r="H35" i="7"/>
  <c r="H43" i="7" s="1"/>
  <c r="G35" i="7"/>
  <c r="G43" i="7" s="1"/>
  <c r="F35" i="7"/>
  <c r="F43" i="7" s="1"/>
  <c r="E35" i="7"/>
  <c r="E43" i="7" s="1"/>
  <c r="D35" i="7"/>
  <c r="C35" i="7"/>
  <c r="C43" i="7" s="1"/>
  <c r="Q34" i="7"/>
  <c r="P34" i="7"/>
  <c r="O34" i="7"/>
  <c r="N34" i="7"/>
  <c r="N41" i="7" s="1"/>
  <c r="M34" i="7"/>
  <c r="M42" i="7" s="1"/>
  <c r="L34" i="7"/>
  <c r="K34" i="7"/>
  <c r="J34" i="7"/>
  <c r="I34" i="7"/>
  <c r="I42" i="7" s="1"/>
  <c r="H34" i="7"/>
  <c r="H41" i="7" s="1"/>
  <c r="G34" i="7"/>
  <c r="G41" i="7" s="1"/>
  <c r="F34" i="7"/>
  <c r="E34" i="7"/>
  <c r="E42" i="7" s="1"/>
  <c r="D34" i="7"/>
  <c r="D42" i="7" s="1"/>
  <c r="C34" i="7"/>
  <c r="C42" i="7" s="1"/>
  <c r="Q33" i="7"/>
  <c r="P33" i="7"/>
  <c r="O33" i="7"/>
  <c r="O41" i="7" s="1"/>
  <c r="N33" i="7"/>
  <c r="M33" i="7"/>
  <c r="M41" i="7" s="1"/>
  <c r="L33" i="7"/>
  <c r="K33" i="7"/>
  <c r="K40" i="7" s="1"/>
  <c r="J33" i="7"/>
  <c r="J40" i="7" s="1"/>
  <c r="I33" i="7"/>
  <c r="I41" i="7" s="1"/>
  <c r="H33" i="7"/>
  <c r="G33" i="7"/>
  <c r="F33" i="7"/>
  <c r="E33" i="7"/>
  <c r="E41" i="7" s="1"/>
  <c r="D33" i="7"/>
  <c r="D40" i="7" s="1"/>
  <c r="C33" i="7"/>
  <c r="C40" i="7" s="1"/>
  <c r="P32" i="7"/>
  <c r="P40" i="7" s="1"/>
  <c r="O32" i="7"/>
  <c r="O40" i="7" s="1"/>
  <c r="N32" i="7"/>
  <c r="N40" i="7" s="1"/>
  <c r="M32" i="7"/>
  <c r="M40" i="7" s="1"/>
  <c r="L32" i="7"/>
  <c r="K32" i="7"/>
  <c r="J32" i="7"/>
  <c r="I32" i="7"/>
  <c r="I40" i="7" s="1"/>
  <c r="H32" i="7"/>
  <c r="G32" i="7"/>
  <c r="F32" i="7"/>
  <c r="E32" i="7"/>
  <c r="E40" i="7" s="1"/>
  <c r="D32" i="7"/>
  <c r="C32" i="7"/>
  <c r="Q31" i="7"/>
  <c r="P31" i="7"/>
  <c r="P39" i="7" s="1"/>
  <c r="O31" i="7"/>
  <c r="O39" i="7" s="1"/>
  <c r="N31" i="7"/>
  <c r="M31" i="7"/>
  <c r="L31" i="7"/>
  <c r="K31" i="7"/>
  <c r="J31" i="7"/>
  <c r="J38" i="7" s="1"/>
  <c r="I31" i="7"/>
  <c r="I38" i="7" s="1"/>
  <c r="H31" i="7"/>
  <c r="G31" i="7"/>
  <c r="F31" i="7"/>
  <c r="E31" i="7"/>
  <c r="D31" i="7"/>
  <c r="C31" i="7"/>
  <c r="Q30" i="7"/>
  <c r="P30" i="7"/>
  <c r="O30" i="7"/>
  <c r="N30" i="7"/>
  <c r="M30" i="7"/>
  <c r="L30" i="7"/>
  <c r="L39" i="7" s="1"/>
  <c r="K30" i="7"/>
  <c r="J30" i="7"/>
  <c r="J39" i="7" s="1"/>
  <c r="I30" i="7"/>
  <c r="I39" i="7" s="1"/>
  <c r="H30" i="7"/>
  <c r="G30" i="7"/>
  <c r="F30" i="7"/>
  <c r="F39" i="7" s="1"/>
  <c r="E30" i="7"/>
  <c r="D30" i="7"/>
  <c r="C30" i="7"/>
  <c r="Q29" i="7"/>
  <c r="P29" i="7"/>
  <c r="P38" i="7" s="1"/>
  <c r="O29" i="7"/>
  <c r="O38" i="7" s="1"/>
  <c r="N29" i="7"/>
  <c r="N38" i="7" s="1"/>
  <c r="M29" i="7"/>
  <c r="M38" i="7" s="1"/>
  <c r="L29" i="7"/>
  <c r="L38" i="7" s="1"/>
  <c r="K29" i="7"/>
  <c r="K38" i="7" s="1"/>
  <c r="J29" i="7"/>
  <c r="I29" i="7"/>
  <c r="H29" i="7"/>
  <c r="H38" i="7" s="1"/>
  <c r="G29" i="7"/>
  <c r="G38" i="7" s="1"/>
  <c r="F29" i="7"/>
  <c r="F38" i="7" s="1"/>
  <c r="E29" i="7"/>
  <c r="E38" i="7" s="1"/>
  <c r="D29" i="7"/>
  <c r="D38" i="7" s="1"/>
  <c r="C29" i="7"/>
  <c r="Q28" i="7"/>
  <c r="Q39" i="7" s="1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Q15" i="7"/>
  <c r="Q37" i="7" s="1"/>
  <c r="Q14" i="7"/>
  <c r="Q21" i="7" s="1"/>
  <c r="Q13" i="7"/>
  <c r="Q12" i="7"/>
  <c r="Q11" i="7"/>
  <c r="Q10" i="7"/>
  <c r="Q9" i="7"/>
  <c r="Q8" i="7"/>
  <c r="Q7" i="7"/>
  <c r="Q16" i="7" s="1"/>
  <c r="R8" i="7" l="1"/>
  <c r="R13" i="7"/>
  <c r="R9" i="7"/>
  <c r="R15" i="7"/>
  <c r="R11" i="7"/>
  <c r="Q38" i="7"/>
  <c r="R34" i="7"/>
  <c r="R30" i="7"/>
  <c r="R37" i="7"/>
  <c r="R29" i="7"/>
  <c r="R10" i="7"/>
  <c r="R12" i="7"/>
  <c r="Q43" i="7"/>
  <c r="R31" i="7"/>
  <c r="R33" i="7"/>
  <c r="G40" i="7"/>
  <c r="K41" i="7"/>
  <c r="O42" i="7"/>
  <c r="R14" i="7"/>
  <c r="Q20" i="7"/>
  <c r="D39" i="7"/>
  <c r="H40" i="7"/>
  <c r="L41" i="7"/>
  <c r="P42" i="7"/>
  <c r="R28" i="7"/>
  <c r="E39" i="7"/>
  <c r="Q42" i="7"/>
  <c r="Q32" i="7"/>
  <c r="G39" i="7"/>
  <c r="R7" i="7"/>
  <c r="Q36" i="7"/>
  <c r="R36" i="7" s="1"/>
  <c r="K39" i="7"/>
  <c r="C38" i="7"/>
  <c r="Q18" i="7"/>
  <c r="M39" i="7"/>
  <c r="R35" i="7"/>
  <c r="R43" i="7" s="1"/>
  <c r="C41" i="7"/>
  <c r="G42" i="7"/>
  <c r="K43" i="7"/>
  <c r="Q17" i="7"/>
  <c r="D41" i="7"/>
  <c r="H42" i="7"/>
  <c r="L43" i="7"/>
  <c r="R20" i="7" l="1"/>
  <c r="R18" i="7"/>
  <c r="R41" i="7"/>
  <c r="R17" i="7"/>
  <c r="Q41" i="7"/>
  <c r="Q40" i="7"/>
  <c r="R32" i="7"/>
  <c r="R40" i="7" s="1"/>
  <c r="R42" i="7"/>
  <c r="R39" i="7"/>
  <c r="R19" i="7"/>
  <c r="R21" i="7"/>
</calcChain>
</file>

<file path=xl/sharedStrings.xml><?xml version="1.0" encoding="utf-8"?>
<sst xmlns="http://schemas.openxmlformats.org/spreadsheetml/2006/main" count="89" uniqueCount="43">
  <si>
    <t>ČR celkem</t>
  </si>
  <si>
    <t>Podíl v %</t>
  </si>
  <si>
    <t>Z toho</t>
  </si>
  <si>
    <t>(absolutní počty)</t>
  </si>
  <si>
    <t>(přepočet na 100 000 obyvatel)</t>
  </si>
  <si>
    <t>31 - 60 dnů</t>
  </si>
  <si>
    <t>61 - 90 dnů</t>
  </si>
  <si>
    <t>91 - 180 dnů</t>
  </si>
  <si>
    <t>181 - 270 dnů</t>
  </si>
  <si>
    <t>271 - 365 dnů</t>
  </si>
  <si>
    <t>1 - 30 dnů</t>
  </si>
  <si>
    <t>31 a více dnů</t>
  </si>
  <si>
    <t>61 a více dnů</t>
  </si>
  <si>
    <t>91 a více dnů</t>
  </si>
  <si>
    <t>181 a více dnů</t>
  </si>
  <si>
    <t>366 a více dnů</t>
  </si>
  <si>
    <t>Kraj</t>
  </si>
  <si>
    <t>Plzeňský</t>
  </si>
  <si>
    <t>Liberecký</t>
  </si>
  <si>
    <t>PSSZ</t>
  </si>
  <si>
    <t>Jihočeský</t>
  </si>
  <si>
    <t>Vysočina</t>
  </si>
  <si>
    <t>Jihomor.</t>
  </si>
  <si>
    <t>Zlínský</t>
  </si>
  <si>
    <t>Ústecký</t>
  </si>
  <si>
    <t>Pardubický</t>
  </si>
  <si>
    <t>Středočeský</t>
  </si>
  <si>
    <t>Karlovarský</t>
  </si>
  <si>
    <t>Olomoucký</t>
  </si>
  <si>
    <t>Královéhr.</t>
  </si>
  <si>
    <t>1 - 14 dnů</t>
  </si>
  <si>
    <t>15 - 21 dnů</t>
  </si>
  <si>
    <t>22 - 30 dnů</t>
  </si>
  <si>
    <t>Trvání DPN</t>
  </si>
  <si>
    <t>CELKEM  DPN</t>
  </si>
  <si>
    <t>Moravskosl.</t>
  </si>
  <si>
    <t>Jiho
moravský</t>
  </si>
  <si>
    <t>Králové
hradecký</t>
  </si>
  <si>
    <t>Moravsko
slezský</t>
  </si>
  <si>
    <t>Praha</t>
  </si>
  <si>
    <t>Středo
český</t>
  </si>
  <si>
    <t>Počet obyvatel k 31.12.2022</t>
  </si>
  <si>
    <t>Ukončené případy dočasné pracovní neschopnosti za 1. pololetí 2023 podle délky trvání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</si>
</sst>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mmmm\ yy"/>
    <numFmt numFmtId="165" formatCode="_-* #,##0_-;\-* #,##0_-;_-* &quot;-&quot;??_-;_-@_-"/>
  </numFmts>
  <fonts count="30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i/>
      <sz val="10"/>
      <name val="Tahoma"/>
      <family val="2"/>
      <charset val="238"/>
    </font>
    <font>
      <b/>
      <sz val="14"/>
      <name val="Tahoma"/>
      <family val="2"/>
      <charset val="238"/>
    </font>
    <font>
      <i/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4"/>
      <name val="Tahoma"/>
      <family val="2"/>
      <charset val="238"/>
    </font>
    <font>
      <sz val="10"/>
      <name val="Arial CE"/>
      <family val="2"/>
      <charset val="238"/>
    </font>
    <font>
      <b/>
      <sz val="11"/>
      <name val="Calibri"/>
      <family val="2"/>
      <charset val="238"/>
      <scheme val="minor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2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15" fillId="4" borderId="13" xfId="0" applyFont="1" applyFill="1" applyBorder="1" applyAlignment="1">
      <alignment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vertical="center"/>
    </xf>
    <xf numFmtId="0" fontId="15" fillId="4" borderId="33" xfId="0" applyFont="1" applyFill="1" applyBorder="1" applyAlignment="1">
      <alignment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10" fontId="18" fillId="2" borderId="32" xfId="9" applyNumberFormat="1" applyFont="1" applyFill="1" applyBorder="1" applyAlignment="1" applyProtection="1">
      <alignment horizontal="right" vertical="center" indent="1"/>
    </xf>
    <xf numFmtId="3" fontId="14" fillId="0" borderId="10" xfId="8" applyFont="1" applyBorder="1" applyAlignment="1" applyProtection="1">
      <alignment horizontal="center" vertical="center"/>
    </xf>
    <xf numFmtId="3" fontId="14" fillId="0" borderId="11" xfId="8" applyFont="1" applyBorder="1" applyAlignment="1" applyProtection="1">
      <alignment horizontal="center" vertical="center"/>
    </xf>
    <xf numFmtId="3" fontId="14" fillId="0" borderId="12" xfId="8" applyFont="1" applyBorder="1" applyAlignment="1" applyProtection="1">
      <alignment horizontal="center" vertical="center"/>
    </xf>
    <xf numFmtId="3" fontId="14" fillId="0" borderId="5" xfId="8" applyFont="1" applyBorder="1" applyAlignment="1" applyProtection="1">
      <alignment horizontal="center" vertical="center"/>
    </xf>
    <xf numFmtId="3" fontId="11" fillId="0" borderId="1" xfId="8" applyFont="1" applyBorder="1">
      <alignment vertical="center"/>
    </xf>
    <xf numFmtId="3" fontId="13" fillId="0" borderId="0" xfId="8" applyFont="1">
      <alignment vertical="center"/>
    </xf>
    <xf numFmtId="3" fontId="14" fillId="0" borderId="12" xfId="8" applyFont="1" applyBorder="1" applyAlignment="1" applyProtection="1">
      <alignment horizontal="right" vertical="center" indent="1"/>
    </xf>
    <xf numFmtId="3" fontId="14" fillId="0" borderId="5" xfId="8" applyFont="1" applyBorder="1" applyAlignment="1" applyProtection="1">
      <alignment horizontal="right" vertical="center" indent="1"/>
    </xf>
    <xf numFmtId="3" fontId="21" fillId="0" borderId="0" xfId="8" applyFont="1">
      <alignment vertical="center"/>
    </xf>
    <xf numFmtId="3" fontId="21" fillId="0" borderId="0" xfId="8" applyFont="1" applyAlignment="1">
      <alignment vertical="center"/>
    </xf>
    <xf numFmtId="3" fontId="21" fillId="0" borderId="0" xfId="8" applyFont="1" applyAlignment="1" applyProtection="1">
      <alignment vertical="center"/>
    </xf>
    <xf numFmtId="3" fontId="22" fillId="0" borderId="0" xfId="8" applyFont="1" applyAlignment="1" applyProtection="1">
      <alignment vertical="center"/>
    </xf>
    <xf numFmtId="4" fontId="21" fillId="0" borderId="0" xfId="8" applyNumberFormat="1" applyFont="1">
      <alignment vertical="center"/>
    </xf>
    <xf numFmtId="3" fontId="17" fillId="0" borderId="0" xfId="8" applyNumberFormat="1" applyFont="1" applyFill="1" applyBorder="1" applyAlignment="1" applyProtection="1">
      <alignment horizontal="center" vertical="center"/>
    </xf>
    <xf numFmtId="3" fontId="14" fillId="0" borderId="0" xfId="8" applyFont="1" applyBorder="1" applyAlignment="1">
      <alignment horizontal="center" vertical="center" textRotation="90" wrapText="1"/>
    </xf>
    <xf numFmtId="3" fontId="14" fillId="0" borderId="0" xfId="8" applyFont="1" applyBorder="1" applyAlignment="1" applyProtection="1">
      <alignment horizontal="center" vertical="center"/>
    </xf>
    <xf numFmtId="3" fontId="11" fillId="0" borderId="0" xfId="8" applyNumberFormat="1" applyFont="1" applyBorder="1" applyAlignment="1" applyProtection="1">
      <alignment horizontal="center" vertical="center"/>
    </xf>
    <xf numFmtId="3" fontId="14" fillId="0" borderId="0" xfId="8" applyNumberFormat="1" applyFont="1" applyBorder="1" applyAlignment="1" applyProtection="1">
      <alignment horizontal="center" vertical="center"/>
    </xf>
    <xf numFmtId="10" fontId="20" fillId="0" borderId="0" xfId="9" applyNumberFormat="1" applyFont="1" applyBorder="1" applyAlignment="1" applyProtection="1">
      <alignment horizontal="center" vertical="center"/>
    </xf>
    <xf numFmtId="3" fontId="22" fillId="0" borderId="0" xfId="8" applyFont="1">
      <alignment vertical="center"/>
    </xf>
    <xf numFmtId="3" fontId="21" fillId="0" borderId="0" xfId="8" applyFont="1" applyBorder="1">
      <alignment vertical="center"/>
    </xf>
    <xf numFmtId="3" fontId="11" fillId="0" borderId="1" xfId="8" applyFont="1" applyBorder="1" applyAlignment="1">
      <alignment vertical="center" wrapText="1"/>
    </xf>
    <xf numFmtId="3" fontId="23" fillId="0" borderId="0" xfId="8" applyFont="1">
      <alignment vertical="center"/>
    </xf>
    <xf numFmtId="3" fontId="11" fillId="0" borderId="0" xfId="8" applyFont="1">
      <alignment vertical="center"/>
    </xf>
    <xf numFmtId="0" fontId="11" fillId="0" borderId="0" xfId="0" applyFont="1"/>
    <xf numFmtId="3" fontId="14" fillId="0" borderId="10" xfId="8" applyFont="1" applyBorder="1" applyAlignment="1" applyProtection="1">
      <alignment horizontal="right" vertical="center" indent="1"/>
    </xf>
    <xf numFmtId="3" fontId="14" fillId="0" borderId="11" xfId="8" applyFont="1" applyBorder="1" applyAlignment="1" applyProtection="1">
      <alignment horizontal="right" vertical="center" indent="1"/>
    </xf>
    <xf numFmtId="3" fontId="24" fillId="0" borderId="30" xfId="8" applyNumberFormat="1" applyFont="1" applyBorder="1" applyAlignment="1" applyProtection="1">
      <alignment horizontal="right" vertical="center" indent="1"/>
      <protection locked="0"/>
    </xf>
    <xf numFmtId="3" fontId="24" fillId="0" borderId="0" xfId="8" applyNumberFormat="1" applyFont="1" applyBorder="1" applyAlignment="1" applyProtection="1">
      <alignment horizontal="center" vertical="center"/>
    </xf>
    <xf numFmtId="3" fontId="24" fillId="0" borderId="1" xfId="8" applyFont="1" applyBorder="1" applyAlignment="1">
      <alignment horizontal="center" vertical="center"/>
    </xf>
    <xf numFmtId="3" fontId="7" fillId="0" borderId="0" xfId="8">
      <alignment vertical="center"/>
    </xf>
    <xf numFmtId="10" fontId="26" fillId="0" borderId="41" xfId="9" applyNumberFormat="1" applyFont="1" applyBorder="1" applyAlignment="1" applyProtection="1">
      <alignment horizontal="right" vertical="center" indent="1"/>
    </xf>
    <xf numFmtId="10" fontId="26" fillId="0" borderId="7" xfId="9" applyNumberFormat="1" applyFont="1" applyBorder="1" applyAlignment="1" applyProtection="1">
      <alignment horizontal="right" vertical="center" indent="1"/>
    </xf>
    <xf numFmtId="10" fontId="26" fillId="0" borderId="6" xfId="9" applyNumberFormat="1" applyFont="1" applyBorder="1" applyAlignment="1" applyProtection="1">
      <alignment horizontal="right" vertical="center" indent="1"/>
    </xf>
    <xf numFmtId="10" fontId="26" fillId="0" borderId="16" xfId="9" applyNumberFormat="1" applyFont="1" applyBorder="1" applyAlignment="1" applyProtection="1">
      <alignment horizontal="right" vertical="center" indent="1"/>
    </xf>
    <xf numFmtId="10" fontId="26" fillId="0" borderId="29" xfId="9" applyNumberFormat="1" applyFont="1" applyBorder="1" applyAlignment="1" applyProtection="1">
      <alignment horizontal="right" vertical="center" indent="1"/>
    </xf>
    <xf numFmtId="3" fontId="27" fillId="0" borderId="41" xfId="8" applyNumberFormat="1" applyFont="1" applyBorder="1" applyAlignment="1" applyProtection="1">
      <alignment horizontal="right" vertical="center" indent="1"/>
      <protection locked="0"/>
    </xf>
    <xf numFmtId="10" fontId="28" fillId="2" borderId="32" xfId="9" applyNumberFormat="1" applyFont="1" applyFill="1" applyBorder="1" applyAlignment="1" applyProtection="1">
      <alignment horizontal="right" vertical="center"/>
    </xf>
    <xf numFmtId="3" fontId="29" fillId="0" borderId="0" xfId="8" applyFont="1">
      <alignment vertical="center"/>
    </xf>
    <xf numFmtId="3" fontId="27" fillId="0" borderId="1" xfId="8" applyFont="1" applyBorder="1" applyAlignment="1">
      <alignment horizontal="center" vertical="center"/>
    </xf>
    <xf numFmtId="3" fontId="7" fillId="0" borderId="0" xfId="8" applyBorder="1" applyAlignment="1">
      <alignment horizontal="center" vertical="center"/>
    </xf>
    <xf numFmtId="3" fontId="7" fillId="0" borderId="0" xfId="8" applyBorder="1">
      <alignment vertical="center"/>
    </xf>
    <xf numFmtId="3" fontId="24" fillId="0" borderId="18" xfId="8" applyNumberFormat="1" applyFont="1" applyBorder="1" applyAlignment="1" applyProtection="1">
      <alignment horizontal="right" vertical="center" indent="1"/>
      <protection locked="0"/>
    </xf>
    <xf numFmtId="3" fontId="24" fillId="0" borderId="19" xfId="8" applyNumberFormat="1" applyFont="1" applyBorder="1" applyAlignment="1" applyProtection="1">
      <alignment horizontal="right" vertical="center" indent="1"/>
      <protection locked="0"/>
    </xf>
    <xf numFmtId="3" fontId="24" fillId="0" borderId="20" xfId="8" applyNumberFormat="1" applyFont="1" applyBorder="1" applyAlignment="1" applyProtection="1">
      <alignment horizontal="right" vertical="center" indent="1"/>
      <protection locked="0"/>
    </xf>
    <xf numFmtId="3" fontId="24" fillId="0" borderId="21" xfId="8" applyNumberFormat="1" applyFont="1" applyBorder="1" applyAlignment="1" applyProtection="1">
      <alignment horizontal="right" vertical="center" indent="1"/>
      <protection locked="0"/>
    </xf>
    <xf numFmtId="3" fontId="27" fillId="0" borderId="40" xfId="8" applyNumberFormat="1" applyFont="1" applyBorder="1" applyAlignment="1" applyProtection="1">
      <alignment horizontal="right" vertical="center" indent="1"/>
      <protection locked="0"/>
    </xf>
    <xf numFmtId="3" fontId="24" fillId="0" borderId="24" xfId="8" applyNumberFormat="1" applyFont="1" applyBorder="1" applyAlignment="1" applyProtection="1">
      <alignment horizontal="right" vertical="center" indent="1"/>
      <protection locked="0"/>
    </xf>
    <xf numFmtId="165" fontId="24" fillId="0" borderId="30" xfId="15" applyNumberFormat="1" applyFont="1" applyBorder="1" applyAlignment="1" applyProtection="1">
      <alignment horizontal="right" vertical="center" indent="1"/>
      <protection locked="0"/>
    </xf>
    <xf numFmtId="165" fontId="27" fillId="0" borderId="41" xfId="15" applyNumberFormat="1" applyFont="1" applyBorder="1" applyAlignment="1" applyProtection="1">
      <alignment horizontal="right" vertical="center" indent="1"/>
      <protection locked="0"/>
    </xf>
    <xf numFmtId="165" fontId="17" fillId="5" borderId="34" xfId="15" applyNumberFormat="1" applyFont="1" applyFill="1" applyBorder="1" applyAlignment="1">
      <alignment horizontal="right" vertical="center" wrapText="1"/>
    </xf>
    <xf numFmtId="165" fontId="17" fillId="5" borderId="38" xfId="15" applyNumberFormat="1" applyFont="1" applyFill="1" applyBorder="1" applyAlignment="1">
      <alignment horizontal="right" vertical="center" wrapText="1"/>
    </xf>
    <xf numFmtId="165" fontId="17" fillId="5" borderId="39" xfId="15" applyNumberFormat="1" applyFont="1" applyFill="1" applyBorder="1" applyAlignment="1">
      <alignment horizontal="right" vertical="center" wrapText="1"/>
    </xf>
    <xf numFmtId="165" fontId="17" fillId="5" borderId="32" xfId="15" applyNumberFormat="1" applyFont="1" applyFill="1" applyBorder="1" applyAlignment="1">
      <alignment horizontal="right" vertical="center" wrapText="1"/>
    </xf>
    <xf numFmtId="165" fontId="24" fillId="0" borderId="24" xfId="15" applyNumberFormat="1" applyFont="1" applyBorder="1" applyAlignment="1" applyProtection="1">
      <alignment horizontal="right" vertical="center" indent="1"/>
    </xf>
    <xf numFmtId="165" fontId="27" fillId="0" borderId="6" xfId="15" applyNumberFormat="1" applyFont="1" applyBorder="1" applyAlignment="1" applyProtection="1">
      <alignment horizontal="right" vertical="center" indent="1"/>
    </xf>
    <xf numFmtId="165" fontId="24" fillId="0" borderId="25" xfId="15" applyNumberFormat="1" applyFont="1" applyBorder="1" applyAlignment="1" applyProtection="1">
      <alignment horizontal="right" vertical="center" indent="1"/>
    </xf>
    <xf numFmtId="165" fontId="27" fillId="0" borderId="7" xfId="15" applyNumberFormat="1" applyFont="1" applyBorder="1" applyAlignment="1" applyProtection="1">
      <alignment horizontal="right" vertical="center" indent="1"/>
    </xf>
    <xf numFmtId="165" fontId="24" fillId="0" borderId="22" xfId="15" applyNumberFormat="1" applyFont="1" applyBorder="1" applyAlignment="1" applyProtection="1">
      <alignment horizontal="right" vertical="center" indent="1"/>
    </xf>
    <xf numFmtId="165" fontId="27" fillId="0" borderId="16" xfId="15" applyNumberFormat="1" applyFont="1" applyBorder="1" applyAlignment="1" applyProtection="1">
      <alignment horizontal="right" vertical="center" indent="1"/>
    </xf>
    <xf numFmtId="165" fontId="24" fillId="0" borderId="23" xfId="15" applyNumberFormat="1" applyFont="1" applyBorder="1" applyAlignment="1" applyProtection="1">
      <alignment horizontal="right" vertical="center" indent="1"/>
    </xf>
    <xf numFmtId="165" fontId="27" fillId="0" borderId="29" xfId="15" applyNumberFormat="1" applyFont="1" applyBorder="1" applyAlignment="1" applyProtection="1">
      <alignment horizontal="right" vertical="center" indent="1"/>
    </xf>
    <xf numFmtId="165" fontId="24" fillId="3" borderId="42" xfId="15" applyNumberFormat="1" applyFont="1" applyFill="1" applyBorder="1" applyAlignment="1" applyProtection="1">
      <alignment horizontal="right" vertical="center"/>
    </xf>
    <xf numFmtId="165" fontId="24" fillId="3" borderId="22" xfId="15" applyNumberFormat="1" applyFont="1" applyFill="1" applyBorder="1" applyAlignment="1" applyProtection="1">
      <alignment horizontal="right" vertical="center"/>
    </xf>
    <xf numFmtId="165" fontId="24" fillId="3" borderId="43" xfId="15" applyNumberFormat="1" applyFont="1" applyFill="1" applyBorder="1" applyAlignment="1" applyProtection="1">
      <alignment horizontal="right" vertical="center"/>
    </xf>
    <xf numFmtId="165" fontId="25" fillId="3" borderId="44" xfId="15" applyNumberFormat="1" applyFont="1" applyFill="1" applyBorder="1" applyAlignment="1" applyProtection="1">
      <alignment horizontal="right" vertical="center"/>
      <protection locked="0"/>
    </xf>
    <xf numFmtId="165" fontId="27" fillId="3" borderId="44" xfId="15" applyNumberFormat="1" applyFont="1" applyFill="1" applyBorder="1" applyAlignment="1" applyProtection="1">
      <alignment horizontal="right" vertical="center"/>
      <protection locked="0"/>
    </xf>
    <xf numFmtId="165" fontId="27" fillId="3" borderId="46" xfId="15" applyNumberFormat="1" applyFont="1" applyFill="1" applyBorder="1" applyAlignment="1" applyProtection="1">
      <alignment horizontal="right" vertical="center"/>
      <protection locked="0"/>
    </xf>
    <xf numFmtId="165" fontId="24" fillId="3" borderId="31" xfId="15" applyNumberFormat="1" applyFont="1" applyFill="1" applyBorder="1" applyAlignment="1" applyProtection="1">
      <alignment horizontal="right" vertical="center"/>
    </xf>
    <xf numFmtId="165" fontId="24" fillId="3" borderId="25" xfId="15" applyNumberFormat="1" applyFont="1" applyFill="1" applyBorder="1" applyAlignment="1" applyProtection="1">
      <alignment horizontal="right" vertical="center"/>
    </xf>
    <xf numFmtId="165" fontId="24" fillId="3" borderId="46" xfId="15" applyNumberFormat="1" applyFont="1" applyFill="1" applyBorder="1" applyAlignment="1" applyProtection="1">
      <alignment horizontal="right" vertical="center"/>
    </xf>
    <xf numFmtId="165" fontId="24" fillId="0" borderId="30" xfId="15" applyNumberFormat="1" applyFont="1" applyBorder="1" applyAlignment="1" applyProtection="1">
      <alignment horizontal="right" vertical="center"/>
    </xf>
    <xf numFmtId="165" fontId="24" fillId="0" borderId="36" xfId="15" applyNumberFormat="1" applyFont="1" applyBorder="1" applyAlignment="1" applyProtection="1">
      <alignment horizontal="right" vertical="center"/>
    </xf>
    <xf numFmtId="165" fontId="27" fillId="0" borderId="6" xfId="15" applyNumberFormat="1" applyFont="1" applyBorder="1" applyAlignment="1" applyProtection="1">
      <alignment horizontal="right" vertical="center"/>
    </xf>
    <xf numFmtId="165" fontId="24" fillId="0" borderId="25" xfId="15" applyNumberFormat="1" applyFont="1" applyBorder="1" applyAlignment="1" applyProtection="1">
      <alignment horizontal="right" vertical="center"/>
    </xf>
    <xf numFmtId="165" fontId="24" fillId="0" borderId="26" xfId="15" applyNumberFormat="1" applyFont="1" applyBorder="1" applyAlignment="1" applyProtection="1">
      <alignment horizontal="right" vertical="center"/>
    </xf>
    <xf numFmtId="165" fontId="27" fillId="0" borderId="7" xfId="15" applyNumberFormat="1" applyFont="1" applyBorder="1" applyAlignment="1" applyProtection="1">
      <alignment horizontal="right" vertical="center"/>
    </xf>
    <xf numFmtId="165" fontId="24" fillId="0" borderId="22" xfId="15" applyNumberFormat="1" applyFont="1" applyBorder="1" applyAlignment="1" applyProtection="1">
      <alignment horizontal="right" vertical="center"/>
    </xf>
    <xf numFmtId="165" fontId="24" fillId="0" borderId="27" xfId="15" applyNumberFormat="1" applyFont="1" applyBorder="1" applyAlignment="1" applyProtection="1">
      <alignment horizontal="right" vertical="center"/>
    </xf>
    <xf numFmtId="165" fontId="27" fillId="0" borderId="16" xfId="15" applyNumberFormat="1" applyFont="1" applyBorder="1" applyAlignment="1" applyProtection="1">
      <alignment horizontal="right" vertical="center"/>
    </xf>
    <xf numFmtId="165" fontId="24" fillId="0" borderId="23" xfId="15" applyNumberFormat="1" applyFont="1" applyBorder="1" applyAlignment="1" applyProtection="1">
      <alignment horizontal="right" vertical="center"/>
    </xf>
    <xf numFmtId="165" fontId="24" fillId="0" borderId="28" xfId="15" applyNumberFormat="1" applyFont="1" applyBorder="1" applyAlignment="1" applyProtection="1">
      <alignment horizontal="right" vertical="center"/>
    </xf>
    <xf numFmtId="165" fontId="27" fillId="0" borderId="29" xfId="15" applyNumberFormat="1" applyFont="1" applyBorder="1" applyAlignment="1" applyProtection="1">
      <alignment horizontal="right" vertical="center"/>
    </xf>
    <xf numFmtId="3" fontId="13" fillId="0" borderId="1" xfId="8" applyNumberFormat="1" applyFont="1" applyBorder="1" applyAlignment="1">
      <alignment horizontal="right" vertical="center"/>
    </xf>
    <xf numFmtId="49" fontId="15" fillId="4" borderId="51" xfId="14" applyFont="1" applyFill="1" applyBorder="1" applyAlignment="1" applyProtection="1">
      <alignment horizontal="center" vertical="center" wrapText="1"/>
    </xf>
    <xf numFmtId="49" fontId="15" fillId="4" borderId="52" xfId="14" applyFont="1" applyFill="1" applyBorder="1" applyAlignment="1" applyProtection="1">
      <alignment horizontal="center" vertical="center" wrapText="1"/>
    </xf>
    <xf numFmtId="3" fontId="14" fillId="0" borderId="37" xfId="8" applyFont="1" applyBorder="1" applyAlignment="1">
      <alignment horizontal="center" vertical="center" textRotation="90" wrapText="1"/>
    </xf>
    <xf numFmtId="3" fontId="14" fillId="0" borderId="35" xfId="8" applyFont="1" applyBorder="1" applyAlignment="1">
      <alignment horizontal="center" vertical="center" textRotation="90" wrapText="1"/>
    </xf>
    <xf numFmtId="3" fontId="14" fillId="0" borderId="34" xfId="8" applyFont="1" applyBorder="1" applyAlignment="1">
      <alignment horizontal="center" vertical="center" textRotation="90" wrapText="1"/>
    </xf>
    <xf numFmtId="3" fontId="14" fillId="0" borderId="45" xfId="8" applyFont="1" applyBorder="1" applyAlignment="1" applyProtection="1">
      <alignment horizontal="center" vertical="center"/>
    </xf>
    <xf numFmtId="3" fontId="14" fillId="0" borderId="46" xfId="8" applyFont="1" applyBorder="1" applyAlignment="1" applyProtection="1">
      <alignment horizontal="center" vertical="center"/>
    </xf>
    <xf numFmtId="3" fontId="14" fillId="0" borderId="45" xfId="8" applyFont="1" applyBorder="1" applyAlignment="1" applyProtection="1">
      <alignment horizontal="center" vertical="center" wrapText="1"/>
    </xf>
    <xf numFmtId="3" fontId="14" fillId="0" borderId="46" xfId="8" applyFont="1" applyBorder="1" applyAlignment="1" applyProtection="1">
      <alignment horizontal="center" vertical="center" wrapText="1"/>
    </xf>
    <xf numFmtId="3" fontId="17" fillId="5" borderId="49" xfId="0" applyNumberFormat="1" applyFont="1" applyFill="1" applyBorder="1" applyAlignment="1">
      <alignment horizontal="center" vertical="center" wrapText="1"/>
    </xf>
    <xf numFmtId="3" fontId="17" fillId="5" borderId="50" xfId="0" applyNumberFormat="1" applyFont="1" applyFill="1" applyBorder="1" applyAlignment="1">
      <alignment horizontal="center" vertical="center" wrapText="1"/>
    </xf>
    <xf numFmtId="0" fontId="16" fillId="4" borderId="48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3" fontId="14" fillId="0" borderId="45" xfId="8" applyFont="1" applyBorder="1" applyAlignment="1" applyProtection="1">
      <alignment horizontal="right" vertical="center" indent="1"/>
    </xf>
    <xf numFmtId="3" fontId="14" fillId="0" borderId="46" xfId="8" applyFont="1" applyBorder="1" applyAlignment="1" applyProtection="1">
      <alignment horizontal="right" vertical="center" indent="1"/>
    </xf>
    <xf numFmtId="3" fontId="17" fillId="5" borderId="14" xfId="0" applyNumberFormat="1" applyFont="1" applyFill="1" applyBorder="1" applyAlignment="1">
      <alignment horizontal="center" vertical="center" wrapText="1"/>
    </xf>
    <xf numFmtId="3" fontId="17" fillId="5" borderId="15" xfId="0" applyNumberFormat="1" applyFont="1" applyFill="1" applyBorder="1" applyAlignment="1">
      <alignment horizontal="center" vertical="center" wrapText="1"/>
    </xf>
    <xf numFmtId="3" fontId="14" fillId="0" borderId="54" xfId="8" applyFont="1" applyBorder="1" applyAlignment="1" applyProtection="1">
      <alignment horizontal="right" vertical="center" indent="1"/>
    </xf>
    <xf numFmtId="3" fontId="14" fillId="0" borderId="44" xfId="8" applyFont="1" applyBorder="1" applyAlignment="1" applyProtection="1">
      <alignment horizontal="right" vertical="center" indent="1"/>
    </xf>
    <xf numFmtId="49" fontId="15" fillId="4" borderId="38" xfId="14" applyFont="1" applyFill="1" applyBorder="1" applyAlignment="1" applyProtection="1">
      <alignment horizontal="center" vertical="center" wrapText="1"/>
    </xf>
    <xf numFmtId="0" fontId="19" fillId="0" borderId="0" xfId="4" applyFont="1" applyFill="1" applyAlignment="1" applyProtection="1">
      <alignment horizontal="center" vertical="center"/>
      <protection locked="0"/>
    </xf>
    <xf numFmtId="49" fontId="15" fillId="4" borderId="37" xfId="14" applyFont="1" applyFill="1" applyBorder="1" applyAlignment="1" applyProtection="1">
      <alignment horizontal="center" vertical="center" wrapText="1"/>
    </xf>
    <xf numFmtId="49" fontId="15" fillId="4" borderId="47" xfId="14" applyFont="1" applyFill="1" applyBorder="1" applyAlignment="1" applyProtection="1">
      <alignment horizontal="center" vertical="center" wrapText="1"/>
    </xf>
    <xf numFmtId="49" fontId="15" fillId="4" borderId="53" xfId="14" applyFont="1" applyFill="1" applyBorder="1" applyAlignment="1" applyProtection="1">
      <alignment horizontal="center" vertical="center" wrapText="1"/>
    </xf>
    <xf numFmtId="49" fontId="15" fillId="4" borderId="10" xfId="14" applyFont="1" applyFill="1" applyBorder="1" applyAlignment="1" applyProtection="1">
      <alignment horizontal="center" vertical="center" wrapText="1"/>
    </xf>
    <xf numFmtId="49" fontId="15" fillId="4" borderId="48" xfId="14" applyFont="1" applyFill="1" applyBorder="1" applyAlignment="1" applyProtection="1">
      <alignment horizontal="center" vertical="center" wrapText="1"/>
    </xf>
    <xf numFmtId="49" fontId="15" fillId="4" borderId="41" xfId="14" applyFont="1" applyFill="1" applyBorder="1" applyAlignment="1" applyProtection="1">
      <alignment horizontal="center" vertical="center" wrapText="1"/>
    </xf>
    <xf numFmtId="49" fontId="15" fillId="4" borderId="39" xfId="14" applyFont="1" applyFill="1" applyBorder="1" applyAlignment="1" applyProtection="1">
      <alignment horizontal="center" vertical="center" wrapText="1"/>
    </xf>
    <xf numFmtId="3" fontId="14" fillId="0" borderId="55" xfId="8" applyFont="1" applyBorder="1" applyAlignment="1" applyProtection="1">
      <alignment horizontal="center" vertical="center"/>
    </xf>
    <xf numFmtId="3" fontId="14" fillId="0" borderId="40" xfId="8" applyFont="1" applyBorder="1" applyAlignment="1" applyProtection="1">
      <alignment horizontal="center" vertical="center"/>
    </xf>
    <xf numFmtId="49" fontId="15" fillId="4" borderId="32" xfId="14" applyFont="1" applyFill="1" applyBorder="1" applyAlignment="1" applyProtection="1">
      <alignment horizontal="center" vertical="center" wrapText="1"/>
    </xf>
  </cellXfs>
  <cellStyles count="16">
    <cellStyle name="Čárka" xfId="15" builtinId="3"/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428" name="Line 1"/>
        <xdr:cNvSpPr>
          <a:spLocks noChangeShapeType="1"/>
        </xdr:cNvSpPr>
      </xdr:nvSpPr>
      <xdr:spPr bwMode="auto">
        <a:xfrm>
          <a:off x="0" y="759619"/>
          <a:ext cx="1428750" cy="4691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29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0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1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0" y="75247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0" y="75247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6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19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20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21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22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23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0" y="75247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25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26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27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S53"/>
  <sheetViews>
    <sheetView showGridLines="0" tabSelected="1" zoomScale="80" zoomScaleNormal="80" zoomScaleSheetLayoutView="75" workbookViewId="0">
      <selection activeCell="A24" sqref="A24:R24"/>
    </sheetView>
  </sheetViews>
  <sheetFormatPr defaultColWidth="8" defaultRowHeight="10.5" x14ac:dyDescent="0.2"/>
  <cols>
    <col min="1" max="1" width="5.7109375" style="16" customWidth="1"/>
    <col min="2" max="2" width="15.7109375" style="16" customWidth="1"/>
    <col min="3" max="4" width="11.7109375" style="16" customWidth="1"/>
    <col min="5" max="5" width="14.42578125" style="16" bestFit="1" customWidth="1"/>
    <col min="6" max="6" width="12.42578125" style="16" customWidth="1"/>
    <col min="7" max="8" width="11.7109375" style="16" customWidth="1"/>
    <col min="9" max="10" width="14.28515625" style="16" bestFit="1" customWidth="1"/>
    <col min="11" max="16" width="11.7109375" style="16" customWidth="1"/>
    <col min="17" max="17" width="13.7109375" style="27" customWidth="1"/>
    <col min="18" max="19" width="10.7109375" style="16" customWidth="1"/>
    <col min="20" max="16384" width="8" style="16"/>
  </cols>
  <sheetData>
    <row r="1" spans="1:19" ht="20.100000000000001" customHeight="1" x14ac:dyDescent="0.2">
      <c r="A1" s="112" t="s">
        <v>42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</row>
    <row r="2" spans="1:19" ht="20.100000000000001" customHeight="1" x14ac:dyDescent="0.2">
      <c r="A2" s="112" t="s">
        <v>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1:19" ht="20.100000000000001" customHeight="1" thickBot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  <c r="R3" s="18"/>
    </row>
    <row r="4" spans="1:19" ht="20.100000000000001" customHeight="1" x14ac:dyDescent="0.2">
      <c r="A4" s="1"/>
      <c r="B4" s="5" t="s">
        <v>16</v>
      </c>
      <c r="C4" s="92" t="s">
        <v>20</v>
      </c>
      <c r="D4" s="92" t="s">
        <v>36</v>
      </c>
      <c r="E4" s="92" t="s">
        <v>27</v>
      </c>
      <c r="F4" s="92" t="s">
        <v>37</v>
      </c>
      <c r="G4" s="92" t="s">
        <v>18</v>
      </c>
      <c r="H4" s="92" t="s">
        <v>38</v>
      </c>
      <c r="I4" s="92" t="s">
        <v>28</v>
      </c>
      <c r="J4" s="92" t="s">
        <v>25</v>
      </c>
      <c r="K4" s="92" t="s">
        <v>17</v>
      </c>
      <c r="L4" s="92" t="s">
        <v>39</v>
      </c>
      <c r="M4" s="92" t="s">
        <v>40</v>
      </c>
      <c r="N4" s="92" t="s">
        <v>24</v>
      </c>
      <c r="O4" s="92" t="s">
        <v>21</v>
      </c>
      <c r="P4" s="115" t="s">
        <v>23</v>
      </c>
      <c r="Q4" s="117" t="s">
        <v>0</v>
      </c>
      <c r="R4" s="103" t="s">
        <v>1</v>
      </c>
    </row>
    <row r="5" spans="1:19" ht="20.100000000000001" customHeight="1" thickBot="1" x14ac:dyDescent="0.25">
      <c r="A5" s="3" t="s">
        <v>33</v>
      </c>
      <c r="B5" s="6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9"/>
      <c r="Q5" s="122"/>
      <c r="R5" s="104"/>
    </row>
    <row r="6" spans="1:19" ht="20.100000000000001" customHeight="1" x14ac:dyDescent="0.2">
      <c r="A6" s="120"/>
      <c r="B6" s="121"/>
      <c r="C6" s="50"/>
      <c r="D6" s="55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3"/>
      <c r="Q6" s="54"/>
      <c r="R6" s="39"/>
    </row>
    <row r="7" spans="1:19" ht="20.100000000000001" customHeight="1" x14ac:dyDescent="0.2">
      <c r="A7" s="97" t="s">
        <v>30</v>
      </c>
      <c r="B7" s="98"/>
      <c r="C7" s="70">
        <v>51828</v>
      </c>
      <c r="D7" s="71">
        <v>95745</v>
      </c>
      <c r="E7" s="71">
        <v>19546</v>
      </c>
      <c r="F7" s="71">
        <v>49999</v>
      </c>
      <c r="G7" s="71">
        <v>42839</v>
      </c>
      <c r="H7" s="71">
        <v>76474</v>
      </c>
      <c r="I7" s="71">
        <v>49157</v>
      </c>
      <c r="J7" s="71">
        <v>42483</v>
      </c>
      <c r="K7" s="71">
        <v>53925</v>
      </c>
      <c r="L7" s="71">
        <v>118616</v>
      </c>
      <c r="M7" s="71">
        <v>100776</v>
      </c>
      <c r="N7" s="71">
        <v>62507</v>
      </c>
      <c r="O7" s="71">
        <v>39173</v>
      </c>
      <c r="P7" s="72">
        <v>36891</v>
      </c>
      <c r="Q7" s="73">
        <f t="shared" ref="Q7:Q15" si="0">SUM(C7:P7)</f>
        <v>839959</v>
      </c>
      <c r="R7" s="39">
        <f t="shared" ref="R7:R15" si="1">Q7/$Q$16</f>
        <v>0.61566308685084692</v>
      </c>
    </row>
    <row r="8" spans="1:19" ht="20.100000000000001" customHeight="1" x14ac:dyDescent="0.2">
      <c r="A8" s="97" t="s">
        <v>31</v>
      </c>
      <c r="B8" s="98"/>
      <c r="C8" s="70">
        <v>9766</v>
      </c>
      <c r="D8" s="71">
        <v>17933</v>
      </c>
      <c r="E8" s="71">
        <v>3747</v>
      </c>
      <c r="F8" s="71">
        <v>8247</v>
      </c>
      <c r="G8" s="71">
        <v>6637</v>
      </c>
      <c r="H8" s="71">
        <v>18467</v>
      </c>
      <c r="I8" s="71">
        <v>10327</v>
      </c>
      <c r="J8" s="71">
        <v>7525</v>
      </c>
      <c r="K8" s="71">
        <v>10243</v>
      </c>
      <c r="L8" s="71">
        <v>15793</v>
      </c>
      <c r="M8" s="71">
        <v>17089</v>
      </c>
      <c r="N8" s="71">
        <v>10666</v>
      </c>
      <c r="O8" s="71">
        <v>8298</v>
      </c>
      <c r="P8" s="72">
        <v>9172</v>
      </c>
      <c r="Q8" s="73">
        <f t="shared" si="0"/>
        <v>153910</v>
      </c>
      <c r="R8" s="39">
        <f t="shared" si="1"/>
        <v>0.11281110827696809</v>
      </c>
    </row>
    <row r="9" spans="1:19" ht="20.100000000000001" customHeight="1" x14ac:dyDescent="0.2">
      <c r="A9" s="97" t="s">
        <v>32</v>
      </c>
      <c r="B9" s="98"/>
      <c r="C9" s="70">
        <v>6073</v>
      </c>
      <c r="D9" s="71">
        <v>9583</v>
      </c>
      <c r="E9" s="71">
        <v>3069</v>
      </c>
      <c r="F9" s="71">
        <v>4854</v>
      </c>
      <c r="G9" s="71">
        <v>3508</v>
      </c>
      <c r="H9" s="71">
        <v>11153</v>
      </c>
      <c r="I9" s="71">
        <v>6608</v>
      </c>
      <c r="J9" s="71">
        <v>4161</v>
      </c>
      <c r="K9" s="71">
        <v>5255</v>
      </c>
      <c r="L9" s="71">
        <v>8136</v>
      </c>
      <c r="M9" s="71">
        <v>8653</v>
      </c>
      <c r="N9" s="71">
        <v>5960</v>
      </c>
      <c r="O9" s="71">
        <v>4268</v>
      </c>
      <c r="P9" s="72">
        <v>5942</v>
      </c>
      <c r="Q9" s="74">
        <f t="shared" si="0"/>
        <v>87223</v>
      </c>
      <c r="R9" s="39">
        <f t="shared" si="1"/>
        <v>6.393166978911044E-2</v>
      </c>
    </row>
    <row r="10" spans="1:19" ht="20.100000000000001" customHeight="1" x14ac:dyDescent="0.2">
      <c r="A10" s="97" t="s">
        <v>5</v>
      </c>
      <c r="B10" s="98"/>
      <c r="C10" s="70">
        <v>7553</v>
      </c>
      <c r="D10" s="71">
        <v>13299</v>
      </c>
      <c r="E10" s="71">
        <v>2646</v>
      </c>
      <c r="F10" s="71">
        <v>6405</v>
      </c>
      <c r="G10" s="71">
        <v>4837</v>
      </c>
      <c r="H10" s="71">
        <v>16127</v>
      </c>
      <c r="I10" s="71">
        <v>8256</v>
      </c>
      <c r="J10" s="71">
        <v>6223</v>
      </c>
      <c r="K10" s="71">
        <v>7079</v>
      </c>
      <c r="L10" s="71">
        <v>10885</v>
      </c>
      <c r="M10" s="71">
        <v>11606</v>
      </c>
      <c r="N10" s="71">
        <v>8431</v>
      </c>
      <c r="O10" s="71">
        <v>6235</v>
      </c>
      <c r="P10" s="72">
        <v>8148</v>
      </c>
      <c r="Q10" s="74">
        <f t="shared" si="0"/>
        <v>117730</v>
      </c>
      <c r="R10" s="39">
        <f t="shared" si="1"/>
        <v>8.6292325238434497E-2</v>
      </c>
    </row>
    <row r="11" spans="1:19" ht="20.100000000000001" customHeight="1" x14ac:dyDescent="0.2">
      <c r="A11" s="97" t="s">
        <v>6</v>
      </c>
      <c r="B11" s="98"/>
      <c r="C11" s="70">
        <v>3413</v>
      </c>
      <c r="D11" s="71">
        <v>6080</v>
      </c>
      <c r="E11" s="71">
        <v>1114</v>
      </c>
      <c r="F11" s="71">
        <v>2783</v>
      </c>
      <c r="G11" s="71">
        <v>2272</v>
      </c>
      <c r="H11" s="71">
        <v>7928</v>
      </c>
      <c r="I11" s="71">
        <v>3883</v>
      </c>
      <c r="J11" s="71">
        <v>2705</v>
      </c>
      <c r="K11" s="71">
        <v>2997</v>
      </c>
      <c r="L11" s="71">
        <v>4504</v>
      </c>
      <c r="M11" s="71">
        <v>4934</v>
      </c>
      <c r="N11" s="71">
        <v>3670</v>
      </c>
      <c r="O11" s="71">
        <v>2903</v>
      </c>
      <c r="P11" s="72">
        <v>3906</v>
      </c>
      <c r="Q11" s="74">
        <f t="shared" si="0"/>
        <v>53092</v>
      </c>
      <c r="R11" s="39">
        <f t="shared" si="1"/>
        <v>3.8914738227800595E-2</v>
      </c>
    </row>
    <row r="12" spans="1:19" ht="20.100000000000001" customHeight="1" x14ac:dyDescent="0.2">
      <c r="A12" s="97" t="s">
        <v>7</v>
      </c>
      <c r="B12" s="98"/>
      <c r="C12" s="70">
        <v>4057</v>
      </c>
      <c r="D12" s="71">
        <v>7514</v>
      </c>
      <c r="E12" s="71">
        <v>1370</v>
      </c>
      <c r="F12" s="71">
        <v>3414</v>
      </c>
      <c r="G12" s="71">
        <v>2936</v>
      </c>
      <c r="H12" s="71">
        <v>10354</v>
      </c>
      <c r="I12" s="71">
        <v>4751</v>
      </c>
      <c r="J12" s="71">
        <v>3362</v>
      </c>
      <c r="K12" s="71">
        <v>3525</v>
      </c>
      <c r="L12" s="71">
        <v>5187</v>
      </c>
      <c r="M12" s="71">
        <v>5729</v>
      </c>
      <c r="N12" s="71">
        <v>4670</v>
      </c>
      <c r="O12" s="71">
        <v>3555</v>
      </c>
      <c r="P12" s="72">
        <v>4867</v>
      </c>
      <c r="Q12" s="75">
        <f t="shared" si="0"/>
        <v>65291</v>
      </c>
      <c r="R12" s="40">
        <f t="shared" si="1"/>
        <v>4.7856215129046351E-2</v>
      </c>
    </row>
    <row r="13" spans="1:19" ht="20.100000000000001" customHeight="1" x14ac:dyDescent="0.2">
      <c r="A13" s="97" t="s">
        <v>8</v>
      </c>
      <c r="B13" s="98"/>
      <c r="C13" s="70">
        <v>1345</v>
      </c>
      <c r="D13" s="71">
        <v>2535</v>
      </c>
      <c r="E13" s="71">
        <v>481</v>
      </c>
      <c r="F13" s="71">
        <v>1190</v>
      </c>
      <c r="G13" s="71">
        <v>1005</v>
      </c>
      <c r="H13" s="71">
        <v>3288</v>
      </c>
      <c r="I13" s="71">
        <v>1507</v>
      </c>
      <c r="J13" s="71">
        <v>1107</v>
      </c>
      <c r="K13" s="71">
        <v>1211</v>
      </c>
      <c r="L13" s="71">
        <v>1696</v>
      </c>
      <c r="M13" s="71">
        <v>1953</v>
      </c>
      <c r="N13" s="71">
        <v>1659</v>
      </c>
      <c r="O13" s="71">
        <v>1078</v>
      </c>
      <c r="P13" s="72">
        <v>1520</v>
      </c>
      <c r="Q13" s="74">
        <f t="shared" si="0"/>
        <v>21575</v>
      </c>
      <c r="R13" s="39">
        <f t="shared" si="1"/>
        <v>1.5813785076184698E-2</v>
      </c>
    </row>
    <row r="14" spans="1:19" ht="20.100000000000001" customHeight="1" x14ac:dyDescent="0.2">
      <c r="A14" s="97" t="s">
        <v>9</v>
      </c>
      <c r="B14" s="98"/>
      <c r="C14" s="70">
        <v>717</v>
      </c>
      <c r="D14" s="71">
        <v>1459</v>
      </c>
      <c r="E14" s="71">
        <v>229</v>
      </c>
      <c r="F14" s="71">
        <v>659</v>
      </c>
      <c r="G14" s="71">
        <v>620</v>
      </c>
      <c r="H14" s="71">
        <v>1846</v>
      </c>
      <c r="I14" s="71">
        <v>840</v>
      </c>
      <c r="J14" s="71">
        <v>701</v>
      </c>
      <c r="K14" s="71">
        <v>724</v>
      </c>
      <c r="L14" s="71">
        <v>925</v>
      </c>
      <c r="M14" s="71">
        <v>1229</v>
      </c>
      <c r="N14" s="71">
        <v>973</v>
      </c>
      <c r="O14" s="71">
        <v>658</v>
      </c>
      <c r="P14" s="72">
        <v>758</v>
      </c>
      <c r="Q14" s="74">
        <f t="shared" si="0"/>
        <v>12338</v>
      </c>
      <c r="R14" s="39">
        <f t="shared" si="1"/>
        <v>9.0433594563136405E-3</v>
      </c>
    </row>
    <row r="15" spans="1:19" ht="20.100000000000001" customHeight="1" x14ac:dyDescent="0.2">
      <c r="A15" s="99" t="s">
        <v>15</v>
      </c>
      <c r="B15" s="100"/>
      <c r="C15" s="76">
        <v>876</v>
      </c>
      <c r="D15" s="77">
        <v>1662</v>
      </c>
      <c r="E15" s="77">
        <v>329</v>
      </c>
      <c r="F15" s="77">
        <v>813</v>
      </c>
      <c r="G15" s="77">
        <v>520</v>
      </c>
      <c r="H15" s="77">
        <v>1641</v>
      </c>
      <c r="I15" s="77">
        <v>795</v>
      </c>
      <c r="J15" s="77">
        <v>688</v>
      </c>
      <c r="K15" s="77">
        <v>811</v>
      </c>
      <c r="L15" s="77">
        <v>1337</v>
      </c>
      <c r="M15" s="77">
        <v>1493</v>
      </c>
      <c r="N15" s="77">
        <v>979</v>
      </c>
      <c r="O15" s="77">
        <v>579</v>
      </c>
      <c r="P15" s="78">
        <v>675</v>
      </c>
      <c r="Q15" s="74">
        <f t="shared" si="0"/>
        <v>13198</v>
      </c>
      <c r="R15" s="39">
        <f t="shared" si="1"/>
        <v>9.6737119552948152E-3</v>
      </c>
      <c r="S15" s="20"/>
    </row>
    <row r="16" spans="1:19" ht="30" customHeight="1" thickBot="1" x14ac:dyDescent="0.25">
      <c r="A16" s="101" t="s">
        <v>34</v>
      </c>
      <c r="B16" s="102"/>
      <c r="C16" s="58">
        <f>SUM(C7:C15)</f>
        <v>85628</v>
      </c>
      <c r="D16" s="59">
        <f t="shared" ref="D16:P16" si="2">SUM(D7:D15)</f>
        <v>155810</v>
      </c>
      <c r="E16" s="59">
        <f t="shared" si="2"/>
        <v>32531</v>
      </c>
      <c r="F16" s="59">
        <f t="shared" si="2"/>
        <v>78364</v>
      </c>
      <c r="G16" s="59">
        <f t="shared" si="2"/>
        <v>65174</v>
      </c>
      <c r="H16" s="59">
        <f t="shared" si="2"/>
        <v>147278</v>
      </c>
      <c r="I16" s="59">
        <f t="shared" si="2"/>
        <v>86124</v>
      </c>
      <c r="J16" s="59">
        <f t="shared" si="2"/>
        <v>68955</v>
      </c>
      <c r="K16" s="59">
        <f t="shared" si="2"/>
        <v>85770</v>
      </c>
      <c r="L16" s="59">
        <f t="shared" si="2"/>
        <v>167079</v>
      </c>
      <c r="M16" s="59">
        <f t="shared" si="2"/>
        <v>153462</v>
      </c>
      <c r="N16" s="59">
        <f t="shared" si="2"/>
        <v>99515</v>
      </c>
      <c r="O16" s="59">
        <f t="shared" si="2"/>
        <v>66747</v>
      </c>
      <c r="P16" s="60">
        <f t="shared" si="2"/>
        <v>71879</v>
      </c>
      <c r="Q16" s="61">
        <f>SUM(Q6:Q15)</f>
        <v>1364316</v>
      </c>
      <c r="R16" s="7"/>
      <c r="S16" s="21"/>
    </row>
    <row r="17" spans="1:18" ht="20.100000000000001" customHeight="1" x14ac:dyDescent="0.2">
      <c r="A17" s="94" t="s">
        <v>2</v>
      </c>
      <c r="B17" s="8" t="s">
        <v>10</v>
      </c>
      <c r="C17" s="79">
        <f>SUM(C6:C9)</f>
        <v>67667</v>
      </c>
      <c r="D17" s="79">
        <f t="shared" ref="D17:R17" si="3">SUM(D6:D9)</f>
        <v>123261</v>
      </c>
      <c r="E17" s="79">
        <f t="shared" si="3"/>
        <v>26362</v>
      </c>
      <c r="F17" s="79">
        <f t="shared" si="3"/>
        <v>63100</v>
      </c>
      <c r="G17" s="79">
        <f t="shared" si="3"/>
        <v>52984</v>
      </c>
      <c r="H17" s="79">
        <f t="shared" si="3"/>
        <v>106094</v>
      </c>
      <c r="I17" s="79">
        <f t="shared" si="3"/>
        <v>66092</v>
      </c>
      <c r="J17" s="79">
        <f t="shared" si="3"/>
        <v>54169</v>
      </c>
      <c r="K17" s="79">
        <f t="shared" si="3"/>
        <v>69423</v>
      </c>
      <c r="L17" s="79">
        <f>SUM(L6:L9)</f>
        <v>142545</v>
      </c>
      <c r="M17" s="79">
        <f t="shared" si="3"/>
        <v>126518</v>
      </c>
      <c r="N17" s="79">
        <f t="shared" si="3"/>
        <v>79133</v>
      </c>
      <c r="O17" s="79">
        <f t="shared" si="3"/>
        <v>51739</v>
      </c>
      <c r="P17" s="80">
        <f t="shared" si="3"/>
        <v>52005</v>
      </c>
      <c r="Q17" s="81">
        <f t="shared" si="3"/>
        <v>1081092</v>
      </c>
      <c r="R17" s="41">
        <f t="shared" si="3"/>
        <v>0.79240586491692544</v>
      </c>
    </row>
    <row r="18" spans="1:18" ht="20.100000000000001" customHeight="1" x14ac:dyDescent="0.2">
      <c r="A18" s="95"/>
      <c r="B18" s="9" t="s">
        <v>11</v>
      </c>
      <c r="C18" s="82">
        <f>SUM(C10:C15)</f>
        <v>17961</v>
      </c>
      <c r="D18" s="82">
        <f t="shared" ref="D18:R18" si="4">SUM(D10:D15)</f>
        <v>32549</v>
      </c>
      <c r="E18" s="82">
        <f t="shared" si="4"/>
        <v>6169</v>
      </c>
      <c r="F18" s="82">
        <f t="shared" si="4"/>
        <v>15264</v>
      </c>
      <c r="G18" s="82">
        <f t="shared" si="4"/>
        <v>12190</v>
      </c>
      <c r="H18" s="82">
        <f t="shared" si="4"/>
        <v>41184</v>
      </c>
      <c r="I18" s="82">
        <f t="shared" si="4"/>
        <v>20032</v>
      </c>
      <c r="J18" s="82">
        <f t="shared" si="4"/>
        <v>14786</v>
      </c>
      <c r="K18" s="82">
        <f t="shared" si="4"/>
        <v>16347</v>
      </c>
      <c r="L18" s="82">
        <f t="shared" si="4"/>
        <v>24534</v>
      </c>
      <c r="M18" s="82">
        <f t="shared" si="4"/>
        <v>26944</v>
      </c>
      <c r="N18" s="82">
        <f t="shared" si="4"/>
        <v>20382</v>
      </c>
      <c r="O18" s="82">
        <f t="shared" si="4"/>
        <v>15008</v>
      </c>
      <c r="P18" s="83">
        <f t="shared" si="4"/>
        <v>19874</v>
      </c>
      <c r="Q18" s="84">
        <f t="shared" si="4"/>
        <v>283224</v>
      </c>
      <c r="R18" s="40">
        <f t="shared" si="4"/>
        <v>0.20759413508307456</v>
      </c>
    </row>
    <row r="19" spans="1:18" ht="20.100000000000001" customHeight="1" x14ac:dyDescent="0.2">
      <c r="A19" s="95"/>
      <c r="B19" s="10" t="s">
        <v>12</v>
      </c>
      <c r="C19" s="85">
        <f>SUM(C11:C15)</f>
        <v>10408</v>
      </c>
      <c r="D19" s="85">
        <f t="shared" ref="D19:R19" si="5">SUM(D11:D15)</f>
        <v>19250</v>
      </c>
      <c r="E19" s="85">
        <f t="shared" si="5"/>
        <v>3523</v>
      </c>
      <c r="F19" s="85">
        <f t="shared" si="5"/>
        <v>8859</v>
      </c>
      <c r="G19" s="85">
        <f t="shared" si="5"/>
        <v>7353</v>
      </c>
      <c r="H19" s="85">
        <f t="shared" si="5"/>
        <v>25057</v>
      </c>
      <c r="I19" s="85">
        <f t="shared" si="5"/>
        <v>11776</v>
      </c>
      <c r="J19" s="85">
        <f t="shared" si="5"/>
        <v>8563</v>
      </c>
      <c r="K19" s="85">
        <f t="shared" si="5"/>
        <v>9268</v>
      </c>
      <c r="L19" s="85">
        <f t="shared" si="5"/>
        <v>13649</v>
      </c>
      <c r="M19" s="85">
        <f t="shared" si="5"/>
        <v>15338</v>
      </c>
      <c r="N19" s="85">
        <f t="shared" si="5"/>
        <v>11951</v>
      </c>
      <c r="O19" s="85">
        <f t="shared" si="5"/>
        <v>8773</v>
      </c>
      <c r="P19" s="86">
        <f t="shared" si="5"/>
        <v>11726</v>
      </c>
      <c r="Q19" s="87">
        <f t="shared" si="5"/>
        <v>165494</v>
      </c>
      <c r="R19" s="42">
        <f t="shared" si="5"/>
        <v>0.1213018098446401</v>
      </c>
    </row>
    <row r="20" spans="1:18" ht="20.100000000000001" customHeight="1" x14ac:dyDescent="0.2">
      <c r="A20" s="95"/>
      <c r="B20" s="10" t="s">
        <v>13</v>
      </c>
      <c r="C20" s="85">
        <f>SUM(C12:C15)</f>
        <v>6995</v>
      </c>
      <c r="D20" s="85">
        <f t="shared" ref="D20:R20" si="6">SUM(D12:D15)</f>
        <v>13170</v>
      </c>
      <c r="E20" s="85">
        <f t="shared" si="6"/>
        <v>2409</v>
      </c>
      <c r="F20" s="85">
        <f t="shared" si="6"/>
        <v>6076</v>
      </c>
      <c r="G20" s="85">
        <f t="shared" si="6"/>
        <v>5081</v>
      </c>
      <c r="H20" s="85">
        <f t="shared" si="6"/>
        <v>17129</v>
      </c>
      <c r="I20" s="85">
        <f t="shared" si="6"/>
        <v>7893</v>
      </c>
      <c r="J20" s="85">
        <f t="shared" si="6"/>
        <v>5858</v>
      </c>
      <c r="K20" s="85">
        <f t="shared" si="6"/>
        <v>6271</v>
      </c>
      <c r="L20" s="85">
        <f t="shared" si="6"/>
        <v>9145</v>
      </c>
      <c r="M20" s="85">
        <f t="shared" si="6"/>
        <v>10404</v>
      </c>
      <c r="N20" s="85">
        <f t="shared" si="6"/>
        <v>8281</v>
      </c>
      <c r="O20" s="85">
        <f t="shared" si="6"/>
        <v>5870</v>
      </c>
      <c r="P20" s="86">
        <f t="shared" si="6"/>
        <v>7820</v>
      </c>
      <c r="Q20" s="87">
        <f t="shared" si="6"/>
        <v>112402</v>
      </c>
      <c r="R20" s="42">
        <f t="shared" si="6"/>
        <v>8.2387071616839502E-2</v>
      </c>
    </row>
    <row r="21" spans="1:18" ht="20.100000000000001" customHeight="1" thickBot="1" x14ac:dyDescent="0.25">
      <c r="A21" s="96"/>
      <c r="B21" s="11" t="s">
        <v>14</v>
      </c>
      <c r="C21" s="88">
        <f>SUM(C13:C15)</f>
        <v>2938</v>
      </c>
      <c r="D21" s="88">
        <f t="shared" ref="D21:R21" si="7">SUM(D13:D15)</f>
        <v>5656</v>
      </c>
      <c r="E21" s="88">
        <f t="shared" si="7"/>
        <v>1039</v>
      </c>
      <c r="F21" s="88">
        <f t="shared" si="7"/>
        <v>2662</v>
      </c>
      <c r="G21" s="88">
        <f t="shared" si="7"/>
        <v>2145</v>
      </c>
      <c r="H21" s="88">
        <f t="shared" si="7"/>
        <v>6775</v>
      </c>
      <c r="I21" s="88">
        <f t="shared" si="7"/>
        <v>3142</v>
      </c>
      <c r="J21" s="88">
        <f t="shared" si="7"/>
        <v>2496</v>
      </c>
      <c r="K21" s="88">
        <f t="shared" si="7"/>
        <v>2746</v>
      </c>
      <c r="L21" s="88">
        <f t="shared" si="7"/>
        <v>3958</v>
      </c>
      <c r="M21" s="88">
        <f t="shared" si="7"/>
        <v>4675</v>
      </c>
      <c r="N21" s="88">
        <f t="shared" si="7"/>
        <v>3611</v>
      </c>
      <c r="O21" s="88">
        <f t="shared" si="7"/>
        <v>2315</v>
      </c>
      <c r="P21" s="89">
        <f t="shared" si="7"/>
        <v>2953</v>
      </c>
      <c r="Q21" s="90">
        <f t="shared" si="7"/>
        <v>47111</v>
      </c>
      <c r="R21" s="43">
        <f t="shared" si="7"/>
        <v>3.4530856487793152E-2</v>
      </c>
    </row>
    <row r="22" spans="1:18" ht="20.100000000000001" customHeight="1" x14ac:dyDescent="0.2">
      <c r="A22" s="22"/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  <c r="R22" s="26"/>
    </row>
    <row r="23" spans="1:18" ht="20.100000000000001" customHeight="1" x14ac:dyDescent="0.2">
      <c r="A23" s="112" t="s">
        <v>42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</row>
    <row r="24" spans="1:18" ht="20.100000000000001" customHeight="1" x14ac:dyDescent="0.2">
      <c r="A24" s="112" t="s">
        <v>4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</row>
    <row r="25" spans="1:18" ht="20.100000000000001" customHeight="1" thickBot="1" x14ac:dyDescent="0.2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9"/>
      <c r="R25" s="18"/>
    </row>
    <row r="26" spans="1:18" ht="20.100000000000001" customHeight="1" x14ac:dyDescent="0.2">
      <c r="A26" s="1"/>
      <c r="B26" s="2" t="s">
        <v>16</v>
      </c>
      <c r="C26" s="113" t="s">
        <v>20</v>
      </c>
      <c r="D26" s="92" t="s">
        <v>36</v>
      </c>
      <c r="E26" s="92" t="s">
        <v>27</v>
      </c>
      <c r="F26" s="92" t="s">
        <v>37</v>
      </c>
      <c r="G26" s="92" t="s">
        <v>18</v>
      </c>
      <c r="H26" s="92" t="s">
        <v>38</v>
      </c>
      <c r="I26" s="92" t="s">
        <v>28</v>
      </c>
      <c r="J26" s="92" t="s">
        <v>25</v>
      </c>
      <c r="K26" s="92" t="s">
        <v>17</v>
      </c>
      <c r="L26" s="92" t="s">
        <v>39</v>
      </c>
      <c r="M26" s="92" t="s">
        <v>40</v>
      </c>
      <c r="N26" s="92" t="s">
        <v>24</v>
      </c>
      <c r="O26" s="92" t="s">
        <v>21</v>
      </c>
      <c r="P26" s="115" t="s">
        <v>23</v>
      </c>
      <c r="Q26" s="117" t="s">
        <v>0</v>
      </c>
      <c r="R26" s="103" t="s">
        <v>1</v>
      </c>
    </row>
    <row r="27" spans="1:18" ht="20.100000000000001" customHeight="1" thickBot="1" x14ac:dyDescent="0.25">
      <c r="A27" s="3" t="s">
        <v>33</v>
      </c>
      <c r="B27" s="4"/>
      <c r="C27" s="114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116"/>
      <c r="Q27" s="118"/>
      <c r="R27" s="104"/>
    </row>
    <row r="28" spans="1:18" ht="20.100000000000001" customHeight="1" x14ac:dyDescent="0.2">
      <c r="A28" s="109"/>
      <c r="B28" s="110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44">
        <f>Q6/102.14137</f>
        <v>0</v>
      </c>
      <c r="R28" s="39">
        <f t="shared" ref="R28:R37" si="8">Q28/$Q$38</f>
        <v>0</v>
      </c>
    </row>
    <row r="29" spans="1:18" ht="20.100000000000001" customHeight="1" x14ac:dyDescent="0.2">
      <c r="A29" s="105" t="s">
        <v>30</v>
      </c>
      <c r="B29" s="106"/>
      <c r="C29" s="56">
        <f>C7/$C$46*100000</f>
        <v>8135.6634596819385</v>
      </c>
      <c r="D29" s="56">
        <f t="shared" ref="D29:P37" si="9">D7/D$46*100000</f>
        <v>8082.6934376076342</v>
      </c>
      <c r="E29" s="56">
        <f t="shared" si="9"/>
        <v>6901.5924578934364</v>
      </c>
      <c r="F29" s="56">
        <f t="shared" si="9"/>
        <v>9214.9956780805878</v>
      </c>
      <c r="G29" s="56">
        <f t="shared" si="9"/>
        <v>9790.2049957721047</v>
      </c>
      <c r="H29" s="56">
        <f t="shared" si="9"/>
        <v>6491.9112147906299</v>
      </c>
      <c r="I29" s="56">
        <f t="shared" si="9"/>
        <v>7891.2558393398931</v>
      </c>
      <c r="J29" s="56">
        <f t="shared" si="9"/>
        <v>8256.8539876155937</v>
      </c>
      <c r="K29" s="56">
        <f t="shared" si="9"/>
        <v>9318.1869236072835</v>
      </c>
      <c r="L29" s="56">
        <f t="shared" si="9"/>
        <v>9300.2541935665977</v>
      </c>
      <c r="M29" s="56">
        <f t="shared" si="9"/>
        <v>7266.6755118169276</v>
      </c>
      <c r="N29" s="56">
        <f t="shared" si="9"/>
        <v>7824.1527704412829</v>
      </c>
      <c r="O29" s="56">
        <f t="shared" si="9"/>
        <v>7772.0351173056897</v>
      </c>
      <c r="P29" s="56">
        <f t="shared" si="9"/>
        <v>6444.6082678816001</v>
      </c>
      <c r="Q29" s="57">
        <f>Q7/$Q$46*100000</f>
        <v>7986.9012229778773</v>
      </c>
      <c r="R29" s="39">
        <f t="shared" si="8"/>
        <v>0.61566308685084692</v>
      </c>
    </row>
    <row r="30" spans="1:18" ht="20.100000000000001" customHeight="1" x14ac:dyDescent="0.2">
      <c r="A30" s="105" t="s">
        <v>31</v>
      </c>
      <c r="B30" s="106"/>
      <c r="C30" s="56">
        <f t="shared" ref="C30:C36" si="10">C8/$C$46*100000</f>
        <v>1533.0109081433552</v>
      </c>
      <c r="D30" s="56">
        <f t="shared" si="9"/>
        <v>1513.8852307339046</v>
      </c>
      <c r="E30" s="56">
        <f t="shared" si="9"/>
        <v>1323.0465025952474</v>
      </c>
      <c r="F30" s="56">
        <f t="shared" si="9"/>
        <v>1519.9517861783359</v>
      </c>
      <c r="G30" s="56">
        <f t="shared" si="9"/>
        <v>1516.7858856868615</v>
      </c>
      <c r="H30" s="56">
        <f t="shared" si="9"/>
        <v>1567.671684540348</v>
      </c>
      <c r="I30" s="56">
        <f t="shared" si="9"/>
        <v>1657.8106689355145</v>
      </c>
      <c r="J30" s="56">
        <f t="shared" si="9"/>
        <v>1462.5338666480084</v>
      </c>
      <c r="K30" s="56">
        <f t="shared" si="9"/>
        <v>1769.9803181921075</v>
      </c>
      <c r="L30" s="56">
        <f t="shared" si="9"/>
        <v>1238.2723618988778</v>
      </c>
      <c r="M30" s="56">
        <f t="shared" si="9"/>
        <v>1232.2399958466251</v>
      </c>
      <c r="N30" s="56">
        <f t="shared" si="9"/>
        <v>1335.0890852148834</v>
      </c>
      <c r="O30" s="56">
        <f t="shared" si="9"/>
        <v>1646.3469073954664</v>
      </c>
      <c r="P30" s="56">
        <f t="shared" si="9"/>
        <v>1602.2863851077509</v>
      </c>
      <c r="Q30" s="57">
        <f>Q8/$Q$46*100000</f>
        <v>1463.4809166025068</v>
      </c>
      <c r="R30" s="39">
        <f t="shared" si="8"/>
        <v>0.11281110827696809</v>
      </c>
    </row>
    <row r="31" spans="1:18" ht="20.100000000000001" customHeight="1" x14ac:dyDescent="0.2">
      <c r="A31" s="105" t="s">
        <v>32</v>
      </c>
      <c r="B31" s="106"/>
      <c r="C31" s="56">
        <f t="shared" si="10"/>
        <v>953.30485819727585</v>
      </c>
      <c r="D31" s="56">
        <f t="shared" si="9"/>
        <v>808.98690493074275</v>
      </c>
      <c r="E31" s="56">
        <f t="shared" si="9"/>
        <v>1083.6481762649623</v>
      </c>
      <c r="F31" s="56">
        <f t="shared" si="9"/>
        <v>894.60967262151598</v>
      </c>
      <c r="G31" s="56">
        <f t="shared" si="9"/>
        <v>801.70029938067057</v>
      </c>
      <c r="H31" s="56">
        <f t="shared" si="9"/>
        <v>946.78303447655287</v>
      </c>
      <c r="I31" s="56">
        <f t="shared" si="9"/>
        <v>1060.7933475671425</v>
      </c>
      <c r="J31" s="56">
        <f t="shared" si="9"/>
        <v>808.71806234184226</v>
      </c>
      <c r="K31" s="56">
        <f t="shared" si="9"/>
        <v>908.05882769691743</v>
      </c>
      <c r="L31" s="56">
        <f t="shared" si="9"/>
        <v>637.91451506422266</v>
      </c>
      <c r="M31" s="56">
        <f t="shared" si="9"/>
        <v>623.94362947280979</v>
      </c>
      <c r="N31" s="56">
        <f t="shared" si="9"/>
        <v>746.02765309213441</v>
      </c>
      <c r="O31" s="56">
        <f t="shared" si="9"/>
        <v>846.78339368086904</v>
      </c>
      <c r="P31" s="56">
        <f t="shared" si="9"/>
        <v>1038.0272241943146</v>
      </c>
      <c r="Q31" s="57">
        <f t="shared" ref="Q31:Q38" si="11">Q9/$Q$46*100000</f>
        <v>829.37558306036294</v>
      </c>
      <c r="R31" s="39">
        <f t="shared" si="8"/>
        <v>6.393166978911044E-2</v>
      </c>
    </row>
    <row r="32" spans="1:18" ht="20.100000000000001" customHeight="1" x14ac:dyDescent="0.2">
      <c r="A32" s="105" t="s">
        <v>5</v>
      </c>
      <c r="B32" s="106"/>
      <c r="C32" s="56">
        <f t="shared" si="10"/>
        <v>1185.6268061854148</v>
      </c>
      <c r="D32" s="56">
        <f t="shared" si="9"/>
        <v>1122.6877646534433</v>
      </c>
      <c r="E32" s="56">
        <f t="shared" si="9"/>
        <v>934.28904346597938</v>
      </c>
      <c r="F32" s="56">
        <f t="shared" si="9"/>
        <v>1180.4645556532364</v>
      </c>
      <c r="G32" s="56">
        <f t="shared" si="9"/>
        <v>1105.4231322988321</v>
      </c>
      <c r="H32" s="56">
        <f t="shared" si="9"/>
        <v>1369.0280639292898</v>
      </c>
      <c r="I32" s="56">
        <f t="shared" si="9"/>
        <v>1325.3495577352192</v>
      </c>
      <c r="J32" s="56">
        <f t="shared" si="9"/>
        <v>1209.4814953023995</v>
      </c>
      <c r="K32" s="56">
        <f t="shared" si="9"/>
        <v>1223.2442324008523</v>
      </c>
      <c r="L32" s="56">
        <f t="shared" si="9"/>
        <v>853.45372375541592</v>
      </c>
      <c r="M32" s="56">
        <f t="shared" si="9"/>
        <v>836.87620058493371</v>
      </c>
      <c r="N32" s="56">
        <f t="shared" si="9"/>
        <v>1055.3287153053329</v>
      </c>
      <c r="O32" s="56">
        <f t="shared" si="9"/>
        <v>1237.0418134021131</v>
      </c>
      <c r="P32" s="56">
        <f t="shared" si="9"/>
        <v>1423.400508706711</v>
      </c>
      <c r="Q32" s="57">
        <f t="shared" si="11"/>
        <v>1119.4568794205259</v>
      </c>
      <c r="R32" s="39">
        <f t="shared" si="8"/>
        <v>8.6292325238434497E-2</v>
      </c>
    </row>
    <row r="33" spans="1:19" ht="20.100000000000001" customHeight="1" x14ac:dyDescent="0.2">
      <c r="A33" s="105" t="s">
        <v>6</v>
      </c>
      <c r="B33" s="106"/>
      <c r="C33" s="56">
        <f t="shared" si="10"/>
        <v>535.75324897535029</v>
      </c>
      <c r="D33" s="56">
        <f t="shared" si="9"/>
        <v>513.26728393811072</v>
      </c>
      <c r="E33" s="56">
        <f t="shared" si="9"/>
        <v>393.34769252498143</v>
      </c>
      <c r="F33" s="56">
        <f t="shared" si="9"/>
        <v>512.91691778032111</v>
      </c>
      <c r="G33" s="56">
        <f t="shared" si="9"/>
        <v>519.23120872089032</v>
      </c>
      <c r="H33" s="56">
        <f t="shared" si="9"/>
        <v>673.01137786515835</v>
      </c>
      <c r="I33" s="56">
        <f t="shared" si="9"/>
        <v>623.34451704043795</v>
      </c>
      <c r="J33" s="56">
        <f t="shared" si="9"/>
        <v>525.73476535320435</v>
      </c>
      <c r="K33" s="56">
        <f t="shared" si="9"/>
        <v>517.8786501632087</v>
      </c>
      <c r="L33" s="56">
        <f t="shared" si="9"/>
        <v>353.14245032562178</v>
      </c>
      <c r="M33" s="56">
        <f t="shared" si="9"/>
        <v>355.77694069326748</v>
      </c>
      <c r="N33" s="56">
        <f t="shared" si="9"/>
        <v>459.38279980673377</v>
      </c>
      <c r="O33" s="56">
        <f t="shared" si="9"/>
        <v>575.96349387431178</v>
      </c>
      <c r="P33" s="56">
        <f t="shared" si="9"/>
        <v>682.35179025630987</v>
      </c>
      <c r="Q33" s="57">
        <f t="shared" si="11"/>
        <v>504.83483090286717</v>
      </c>
      <c r="R33" s="39">
        <f t="shared" si="8"/>
        <v>3.8914738227800595E-2</v>
      </c>
    </row>
    <row r="34" spans="1:19" ht="20.100000000000001" customHeight="1" x14ac:dyDescent="0.2">
      <c r="A34" s="105" t="s">
        <v>7</v>
      </c>
      <c r="B34" s="106"/>
      <c r="C34" s="56">
        <f t="shared" si="10"/>
        <v>636.84469120802703</v>
      </c>
      <c r="D34" s="56">
        <f t="shared" si="9"/>
        <v>634.32407426167174</v>
      </c>
      <c r="E34" s="56">
        <f t="shared" si="9"/>
        <v>483.73998093287662</v>
      </c>
      <c r="F34" s="56">
        <f t="shared" si="9"/>
        <v>629.21248914912553</v>
      </c>
      <c r="G34" s="56">
        <f t="shared" si="9"/>
        <v>670.97835774847454</v>
      </c>
      <c r="H34" s="56">
        <f t="shared" si="9"/>
        <v>878.95557598585378</v>
      </c>
      <c r="I34" s="56">
        <f t="shared" si="9"/>
        <v>762.68601608527445</v>
      </c>
      <c r="J34" s="56">
        <f t="shared" si="9"/>
        <v>653.42709098612681</v>
      </c>
      <c r="K34" s="56">
        <f t="shared" si="9"/>
        <v>609.1165304722424</v>
      </c>
      <c r="L34" s="56">
        <f t="shared" si="9"/>
        <v>406.69402527508885</v>
      </c>
      <c r="M34" s="56">
        <f t="shared" si="9"/>
        <v>413.10216725409998</v>
      </c>
      <c r="N34" s="56">
        <f t="shared" si="9"/>
        <v>584.5552248221926</v>
      </c>
      <c r="O34" s="56">
        <f t="shared" si="9"/>
        <v>705.32215663905561</v>
      </c>
      <c r="P34" s="56">
        <f t="shared" si="9"/>
        <v>850.2319926209575</v>
      </c>
      <c r="Q34" s="57">
        <f t="shared" si="11"/>
        <v>620.83121646348047</v>
      </c>
      <c r="R34" s="39">
        <f t="shared" si="8"/>
        <v>4.7856215129046357E-2</v>
      </c>
    </row>
    <row r="35" spans="1:19" ht="20.100000000000001" customHeight="1" x14ac:dyDescent="0.2">
      <c r="A35" s="105" t="s">
        <v>8</v>
      </c>
      <c r="B35" s="106"/>
      <c r="C35" s="56">
        <f t="shared" si="10"/>
        <v>211.13041894868039</v>
      </c>
      <c r="D35" s="56">
        <f t="shared" si="9"/>
        <v>214.00206657616951</v>
      </c>
      <c r="E35" s="56">
        <f t="shared" si="9"/>
        <v>169.83863564139685</v>
      </c>
      <c r="F35" s="56">
        <f t="shared" si="9"/>
        <v>219.32128356398928</v>
      </c>
      <c r="G35" s="56">
        <f t="shared" si="9"/>
        <v>229.67753730831637</v>
      </c>
      <c r="H35" s="56">
        <f t="shared" si="9"/>
        <v>279.11975408938451</v>
      </c>
      <c r="I35" s="56">
        <f t="shared" si="9"/>
        <v>241.92124315733707</v>
      </c>
      <c r="J35" s="56">
        <f t="shared" si="9"/>
        <v>215.15282264177347</v>
      </c>
      <c r="K35" s="56">
        <f t="shared" si="9"/>
        <v>209.25960805727252</v>
      </c>
      <c r="L35" s="56">
        <f t="shared" si="9"/>
        <v>132.97726371053611</v>
      </c>
      <c r="M35" s="56">
        <f t="shared" si="9"/>
        <v>140.82536789095084</v>
      </c>
      <c r="N35" s="56">
        <f t="shared" si="9"/>
        <v>207.66105310064614</v>
      </c>
      <c r="O35" s="56">
        <f t="shared" si="9"/>
        <v>213.87827984722981</v>
      </c>
      <c r="P35" s="56">
        <f t="shared" si="9"/>
        <v>265.5337227827934</v>
      </c>
      <c r="Q35" s="57">
        <f t="shared" si="11"/>
        <v>205.14976788837038</v>
      </c>
      <c r="R35" s="39">
        <f t="shared" si="8"/>
        <v>1.5813785076184698E-2</v>
      </c>
    </row>
    <row r="36" spans="1:19" ht="20.100000000000001" customHeight="1" x14ac:dyDescent="0.2">
      <c r="A36" s="105" t="s">
        <v>9</v>
      </c>
      <c r="B36" s="106"/>
      <c r="C36" s="56">
        <f t="shared" si="10"/>
        <v>112.55056534290249</v>
      </c>
      <c r="D36" s="56">
        <f t="shared" si="9"/>
        <v>123.16726435291179</v>
      </c>
      <c r="E36" s="56">
        <f t="shared" si="9"/>
        <v>80.858726739874996</v>
      </c>
      <c r="F36" s="56">
        <f t="shared" si="9"/>
        <v>121.45607215854533</v>
      </c>
      <c r="G36" s="56">
        <f t="shared" si="9"/>
        <v>141.69161505587678</v>
      </c>
      <c r="H36" s="56">
        <f t="shared" si="9"/>
        <v>156.7077451487238</v>
      </c>
      <c r="I36" s="56">
        <f t="shared" si="9"/>
        <v>134.84661197887402</v>
      </c>
      <c r="J36" s="56">
        <f t="shared" si="9"/>
        <v>136.24401867378791</v>
      </c>
      <c r="K36" s="56">
        <f t="shared" si="9"/>
        <v>125.10648739344781</v>
      </c>
      <c r="L36" s="56">
        <f t="shared" si="9"/>
        <v>72.525925077975174</v>
      </c>
      <c r="M36" s="56">
        <f t="shared" si="9"/>
        <v>88.619752758821605</v>
      </c>
      <c r="N36" s="56">
        <f t="shared" si="9"/>
        <v>121.79276954004141</v>
      </c>
      <c r="O36" s="56">
        <f t="shared" si="9"/>
        <v>130.54907990675065</v>
      </c>
      <c r="P36" s="56">
        <f t="shared" si="9"/>
        <v>132.41747491405093</v>
      </c>
      <c r="Q36" s="57">
        <f t="shared" si="11"/>
        <v>117.31809206056612</v>
      </c>
      <c r="R36" s="39">
        <f t="shared" si="8"/>
        <v>9.0433594563136405E-3</v>
      </c>
    </row>
    <row r="37" spans="1:19" ht="20.100000000000001" customHeight="1" x14ac:dyDescent="0.2">
      <c r="A37" s="105" t="s">
        <v>15</v>
      </c>
      <c r="B37" s="106"/>
      <c r="C37" s="56">
        <f>C15/$C$46*100000</f>
        <v>137.5094773227093</v>
      </c>
      <c r="D37" s="56">
        <f t="shared" si="9"/>
        <v>140.30431347124014</v>
      </c>
      <c r="E37" s="56">
        <f t="shared" si="9"/>
        <v>116.16821439920906</v>
      </c>
      <c r="F37" s="56">
        <f t="shared" si="9"/>
        <v>149.83882650212041</v>
      </c>
      <c r="G37" s="56">
        <f t="shared" si="9"/>
        <v>118.83812875654182</v>
      </c>
      <c r="H37" s="56">
        <f t="shared" si="9"/>
        <v>139.30520573621655</v>
      </c>
      <c r="I37" s="56">
        <f t="shared" si="9"/>
        <v>127.62268633714864</v>
      </c>
      <c r="J37" s="56">
        <f t="shared" si="9"/>
        <v>133.71738209353219</v>
      </c>
      <c r="K37" s="56">
        <f t="shared" si="9"/>
        <v>140.14000176254996</v>
      </c>
      <c r="L37" s="56">
        <f t="shared" si="9"/>
        <v>104.82936413973276</v>
      </c>
      <c r="M37" s="56">
        <f t="shared" si="9"/>
        <v>107.65605440921125</v>
      </c>
      <c r="N37" s="56">
        <f t="shared" si="9"/>
        <v>122.54380409013417</v>
      </c>
      <c r="O37" s="56">
        <f t="shared" si="9"/>
        <v>114.87525420366053</v>
      </c>
      <c r="P37" s="56">
        <f t="shared" si="9"/>
        <v>117.91793610420102</v>
      </c>
      <c r="Q37" s="57">
        <f t="shared" si="11"/>
        <v>125.4955567365336</v>
      </c>
      <c r="R37" s="39">
        <f t="shared" si="8"/>
        <v>9.6737119552948152E-3</v>
      </c>
      <c r="S37" s="20"/>
    </row>
    <row r="38" spans="1:19" ht="30" customHeight="1" thickBot="1" x14ac:dyDescent="0.25">
      <c r="A38" s="107" t="s">
        <v>34</v>
      </c>
      <c r="B38" s="108"/>
      <c r="C38" s="58">
        <f>SUM(C28:C37)</f>
        <v>13441.394434005655</v>
      </c>
      <c r="D38" s="59">
        <f t="shared" ref="D38:P38" si="12">SUM(D28:D37)</f>
        <v>13153.318340525828</v>
      </c>
      <c r="E38" s="59">
        <f t="shared" si="12"/>
        <v>11486.529430457964</v>
      </c>
      <c r="F38" s="59">
        <f t="shared" si="12"/>
        <v>14442.767281687778</v>
      </c>
      <c r="G38" s="59">
        <f t="shared" si="12"/>
        <v>14894.531160728569</v>
      </c>
      <c r="H38" s="59">
        <f t="shared" si="12"/>
        <v>12502.493656562157</v>
      </c>
      <c r="I38" s="59">
        <f t="shared" si="12"/>
        <v>13825.630488176841</v>
      </c>
      <c r="J38" s="59">
        <f t="shared" si="12"/>
        <v>13401.863491656268</v>
      </c>
      <c r="K38" s="59">
        <f t="shared" si="12"/>
        <v>14820.971579745881</v>
      </c>
      <c r="L38" s="59">
        <f t="shared" si="12"/>
        <v>13100.063822814069</v>
      </c>
      <c r="M38" s="59">
        <f t="shared" si="12"/>
        <v>11065.715620727646</v>
      </c>
      <c r="N38" s="59">
        <f t="shared" si="12"/>
        <v>12456.533875413381</v>
      </c>
      <c r="O38" s="59">
        <f t="shared" si="12"/>
        <v>13242.795496255143</v>
      </c>
      <c r="P38" s="60">
        <f t="shared" si="12"/>
        <v>12556.775302568689</v>
      </c>
      <c r="Q38" s="61">
        <f t="shared" si="11"/>
        <v>12972.84406611309</v>
      </c>
      <c r="R38" s="45"/>
    </row>
    <row r="39" spans="1:19" ht="20.100000000000001" customHeight="1" x14ac:dyDescent="0.2">
      <c r="A39" s="94" t="s">
        <v>2</v>
      </c>
      <c r="B39" s="33" t="s">
        <v>10</v>
      </c>
      <c r="C39" s="62">
        <f>SUM(C28:C31)</f>
        <v>10621.979226022569</v>
      </c>
      <c r="D39" s="62">
        <f t="shared" ref="D39:P39" si="13">SUM(D28:D31)</f>
        <v>10405.565573272283</v>
      </c>
      <c r="E39" s="62">
        <f t="shared" si="13"/>
        <v>9308.2871367536463</v>
      </c>
      <c r="F39" s="62">
        <f t="shared" si="13"/>
        <v>11629.557136880439</v>
      </c>
      <c r="G39" s="62">
        <f t="shared" si="13"/>
        <v>12108.691180839636</v>
      </c>
      <c r="H39" s="62">
        <f t="shared" si="13"/>
        <v>9006.3659338075304</v>
      </c>
      <c r="I39" s="62">
        <f t="shared" si="13"/>
        <v>10609.859855842551</v>
      </c>
      <c r="J39" s="62">
        <f t="shared" si="13"/>
        <v>10528.105916605444</v>
      </c>
      <c r="K39" s="62">
        <f t="shared" si="13"/>
        <v>11996.226069496308</v>
      </c>
      <c r="L39" s="62">
        <f t="shared" si="13"/>
        <v>11176.4410705297</v>
      </c>
      <c r="M39" s="62">
        <f t="shared" si="13"/>
        <v>9122.8591371363618</v>
      </c>
      <c r="N39" s="62">
        <f t="shared" si="13"/>
        <v>9905.2695087483007</v>
      </c>
      <c r="O39" s="62">
        <f t="shared" si="13"/>
        <v>10265.165418382025</v>
      </c>
      <c r="P39" s="62">
        <f t="shared" si="13"/>
        <v>9084.9218771836659</v>
      </c>
      <c r="Q39" s="63">
        <f>SUM(Q28:Q31)</f>
        <v>10279.757722640747</v>
      </c>
      <c r="R39" s="41">
        <f>SUM(R28:R31)</f>
        <v>0.79240586491692544</v>
      </c>
    </row>
    <row r="40" spans="1:19" ht="20.100000000000001" customHeight="1" x14ac:dyDescent="0.2">
      <c r="A40" s="95"/>
      <c r="B40" s="34" t="s">
        <v>11</v>
      </c>
      <c r="C40" s="64">
        <f>SUM(C32:C37)</f>
        <v>2819.4152079830847</v>
      </c>
      <c r="D40" s="64">
        <f t="shared" ref="D40:P40" si="14">SUM(D32:D37)</f>
        <v>2747.7527672535475</v>
      </c>
      <c r="E40" s="64">
        <f t="shared" si="14"/>
        <v>2178.2422937043184</v>
      </c>
      <c r="F40" s="64">
        <f t="shared" si="14"/>
        <v>2813.2101448073381</v>
      </c>
      <c r="G40" s="64">
        <f t="shared" si="14"/>
        <v>2785.8399798889318</v>
      </c>
      <c r="H40" s="64">
        <f t="shared" si="14"/>
        <v>3496.127722754627</v>
      </c>
      <c r="I40" s="64">
        <f t="shared" si="14"/>
        <v>3215.7706323342909</v>
      </c>
      <c r="J40" s="64">
        <f t="shared" si="14"/>
        <v>2873.7575750508249</v>
      </c>
      <c r="K40" s="64">
        <f t="shared" si="14"/>
        <v>2824.7455102495742</v>
      </c>
      <c r="L40" s="64">
        <f t="shared" si="14"/>
        <v>1923.6227522843703</v>
      </c>
      <c r="M40" s="64">
        <f t="shared" si="14"/>
        <v>1942.8564835912848</v>
      </c>
      <c r="N40" s="64">
        <f t="shared" si="14"/>
        <v>2551.2643666650811</v>
      </c>
      <c r="O40" s="64">
        <f t="shared" si="14"/>
        <v>2977.6300778731215</v>
      </c>
      <c r="P40" s="64">
        <f t="shared" si="14"/>
        <v>3471.8534253850239</v>
      </c>
      <c r="Q40" s="65">
        <f>SUM(Q32:Q37)</f>
        <v>2693.0863434723433</v>
      </c>
      <c r="R40" s="40">
        <f>SUM(R32:R37)</f>
        <v>0.20759413508307462</v>
      </c>
    </row>
    <row r="41" spans="1:19" ht="20.100000000000001" customHeight="1" x14ac:dyDescent="0.2">
      <c r="A41" s="95"/>
      <c r="B41" s="14" t="s">
        <v>12</v>
      </c>
      <c r="C41" s="66">
        <f>SUM(C33:C37)</f>
        <v>1633.7884017976696</v>
      </c>
      <c r="D41" s="66">
        <f t="shared" ref="D41:P41" si="15">SUM(D33:D37)</f>
        <v>1625.065002600104</v>
      </c>
      <c r="E41" s="66">
        <f t="shared" si="15"/>
        <v>1243.953250238339</v>
      </c>
      <c r="F41" s="66">
        <f t="shared" si="15"/>
        <v>1632.7455891541017</v>
      </c>
      <c r="G41" s="66">
        <f t="shared" si="15"/>
        <v>1680.4168475900999</v>
      </c>
      <c r="H41" s="66">
        <f t="shared" si="15"/>
        <v>2127.099658825337</v>
      </c>
      <c r="I41" s="66">
        <f t="shared" si="15"/>
        <v>1890.4210745990722</v>
      </c>
      <c r="J41" s="66">
        <f t="shared" si="15"/>
        <v>1664.276079748425</v>
      </c>
      <c r="K41" s="66">
        <f t="shared" si="15"/>
        <v>1601.5012778487214</v>
      </c>
      <c r="L41" s="66">
        <f t="shared" si="15"/>
        <v>1070.1690285289546</v>
      </c>
      <c r="M41" s="66">
        <f t="shared" si="15"/>
        <v>1105.9802830063511</v>
      </c>
      <c r="N41" s="66">
        <f t="shared" si="15"/>
        <v>1495.9356513597481</v>
      </c>
      <c r="O41" s="66">
        <f t="shared" si="15"/>
        <v>1740.5882644710082</v>
      </c>
      <c r="P41" s="66">
        <f t="shared" si="15"/>
        <v>2048.4529166783127</v>
      </c>
      <c r="Q41" s="67">
        <f>SUM(Q33:Q37)</f>
        <v>1573.6294640518179</v>
      </c>
      <c r="R41" s="42">
        <f>SUM(R33:R37)</f>
        <v>0.1213018098446401</v>
      </c>
    </row>
    <row r="42" spans="1:19" ht="20.100000000000001" customHeight="1" x14ac:dyDescent="0.2">
      <c r="A42" s="95"/>
      <c r="B42" s="14" t="s">
        <v>13</v>
      </c>
      <c r="C42" s="66">
        <f>SUM(C34:C37)</f>
        <v>1098.0351528223191</v>
      </c>
      <c r="D42" s="66">
        <f t="shared" ref="D42:P42" si="16">SUM(D34:D37)</f>
        <v>1111.7977186619933</v>
      </c>
      <c r="E42" s="66">
        <f t="shared" si="16"/>
        <v>850.6055577133576</v>
      </c>
      <c r="F42" s="66">
        <f t="shared" si="16"/>
        <v>1119.8286713737805</v>
      </c>
      <c r="G42" s="66">
        <f t="shared" si="16"/>
        <v>1161.1856388692095</v>
      </c>
      <c r="H42" s="66">
        <f t="shared" si="16"/>
        <v>1454.0882809601785</v>
      </c>
      <c r="I42" s="66">
        <f t="shared" si="16"/>
        <v>1267.0765575586342</v>
      </c>
      <c r="J42" s="66">
        <f t="shared" si="16"/>
        <v>1138.5413143952203</v>
      </c>
      <c r="K42" s="66">
        <f t="shared" si="16"/>
        <v>1083.6226276855127</v>
      </c>
      <c r="L42" s="66">
        <f t="shared" si="16"/>
        <v>717.02657820333297</v>
      </c>
      <c r="M42" s="66">
        <f t="shared" si="16"/>
        <v>750.20334231308368</v>
      </c>
      <c r="N42" s="66">
        <f t="shared" si="16"/>
        <v>1036.5528515530143</v>
      </c>
      <c r="O42" s="66">
        <f t="shared" si="16"/>
        <v>1164.6247705966966</v>
      </c>
      <c r="P42" s="66">
        <f t="shared" si="16"/>
        <v>1366.1011264220028</v>
      </c>
      <c r="Q42" s="67">
        <f>SUM(Q34:Q37)</f>
        <v>1068.7946331489504</v>
      </c>
      <c r="R42" s="42">
        <f>SUM(R34:R37)</f>
        <v>8.2387071616839516E-2</v>
      </c>
    </row>
    <row r="43" spans="1:19" ht="20.100000000000001" customHeight="1" thickBot="1" x14ac:dyDescent="0.25">
      <c r="A43" s="96"/>
      <c r="B43" s="15" t="s">
        <v>14</v>
      </c>
      <c r="C43" s="68">
        <f>SUM(C35:C37)</f>
        <v>461.19046161429219</v>
      </c>
      <c r="D43" s="68">
        <f t="shared" ref="D43:P43" si="17">SUM(D35:D37)</f>
        <v>477.4736444003214</v>
      </c>
      <c r="E43" s="68">
        <f t="shared" si="17"/>
        <v>366.86557678048086</v>
      </c>
      <c r="F43" s="68">
        <f t="shared" si="17"/>
        <v>490.61618222465501</v>
      </c>
      <c r="G43" s="68">
        <f t="shared" si="17"/>
        <v>490.20728112073499</v>
      </c>
      <c r="H43" s="68">
        <f t="shared" si="17"/>
        <v>575.13270497432484</v>
      </c>
      <c r="I43" s="68">
        <f t="shared" si="17"/>
        <v>504.39054147335975</v>
      </c>
      <c r="J43" s="68">
        <f t="shared" si="17"/>
        <v>485.11422340909354</v>
      </c>
      <c r="K43" s="68">
        <f t="shared" si="17"/>
        <v>474.50609721327027</v>
      </c>
      <c r="L43" s="68">
        <f t="shared" si="17"/>
        <v>310.33255292824407</v>
      </c>
      <c r="M43" s="68">
        <f t="shared" si="17"/>
        <v>337.1011750589837</v>
      </c>
      <c r="N43" s="68">
        <f t="shared" si="17"/>
        <v>451.99762673082176</v>
      </c>
      <c r="O43" s="68">
        <f t="shared" si="17"/>
        <v>459.30261395764097</v>
      </c>
      <c r="P43" s="68">
        <f t="shared" si="17"/>
        <v>515.86913380104534</v>
      </c>
      <c r="Q43" s="69">
        <f>SUM(Q35:Q37)</f>
        <v>447.96341668547012</v>
      </c>
      <c r="R43" s="43">
        <f>SUM(R35:R37)</f>
        <v>3.4530856487793152E-2</v>
      </c>
    </row>
    <row r="44" spans="1:19" ht="20.100000000000001" customHeight="1" x14ac:dyDescent="0.2">
      <c r="C44" s="36"/>
      <c r="D44" s="36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46"/>
      <c r="R44" s="38"/>
    </row>
    <row r="45" spans="1:19" s="28" customFormat="1" ht="20.100000000000001" customHeight="1" x14ac:dyDescent="0.2">
      <c r="B45" s="12" t="s">
        <v>16</v>
      </c>
      <c r="C45" s="37" t="s">
        <v>20</v>
      </c>
      <c r="D45" s="37" t="s">
        <v>22</v>
      </c>
      <c r="E45" s="37" t="s">
        <v>27</v>
      </c>
      <c r="F45" s="37" t="s">
        <v>29</v>
      </c>
      <c r="G45" s="37" t="s">
        <v>18</v>
      </c>
      <c r="H45" s="37" t="s">
        <v>35</v>
      </c>
      <c r="I45" s="37" t="s">
        <v>28</v>
      </c>
      <c r="J45" s="37" t="s">
        <v>25</v>
      </c>
      <c r="K45" s="37" t="s">
        <v>17</v>
      </c>
      <c r="L45" s="37" t="s">
        <v>19</v>
      </c>
      <c r="M45" s="37" t="s">
        <v>26</v>
      </c>
      <c r="N45" s="37" t="s">
        <v>24</v>
      </c>
      <c r="O45" s="37" t="s">
        <v>21</v>
      </c>
      <c r="P45" s="37" t="s">
        <v>23</v>
      </c>
      <c r="Q45" s="47" t="s">
        <v>0</v>
      </c>
      <c r="R45" s="48"/>
    </row>
    <row r="46" spans="1:19" s="28" customFormat="1" ht="25.5" customHeight="1" x14ac:dyDescent="0.2">
      <c r="B46" s="29" t="s">
        <v>41</v>
      </c>
      <c r="C46" s="91">
        <v>637047</v>
      </c>
      <c r="D46" s="91">
        <v>1184568</v>
      </c>
      <c r="E46" s="91">
        <v>283210</v>
      </c>
      <c r="F46" s="91">
        <v>542583</v>
      </c>
      <c r="G46" s="91">
        <v>437570</v>
      </c>
      <c r="H46" s="91">
        <v>1177989</v>
      </c>
      <c r="I46" s="91">
        <v>622930</v>
      </c>
      <c r="J46" s="91">
        <v>514518</v>
      </c>
      <c r="K46" s="91">
        <v>578707</v>
      </c>
      <c r="L46" s="91">
        <v>1275406</v>
      </c>
      <c r="M46" s="91">
        <v>1386824</v>
      </c>
      <c r="N46" s="91">
        <v>798898</v>
      </c>
      <c r="O46" s="91">
        <v>504025</v>
      </c>
      <c r="P46" s="91">
        <v>572432</v>
      </c>
      <c r="Q46" s="91">
        <v>10516707</v>
      </c>
      <c r="R46" s="49"/>
    </row>
    <row r="49" spans="1:17" ht="14.25" x14ac:dyDescent="0.2">
      <c r="B49" s="13"/>
    </row>
    <row r="50" spans="1:17" ht="18" x14ac:dyDescent="0.2">
      <c r="I50" s="30"/>
      <c r="J50" s="30"/>
      <c r="K50" s="31"/>
    </row>
    <row r="51" spans="1:17" ht="12.75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</row>
    <row r="53" spans="1:17" ht="12" customHeight="1" x14ac:dyDescent="0.2"/>
  </sheetData>
  <mergeCells count="60">
    <mergeCell ref="Q4:Q5"/>
    <mergeCell ref="A1:R1"/>
    <mergeCell ref="C4:C5"/>
    <mergeCell ref="D4:D5"/>
    <mergeCell ref="E4:E5"/>
    <mergeCell ref="F4:F5"/>
    <mergeCell ref="A2:R2"/>
    <mergeCell ref="I4:I5"/>
    <mergeCell ref="J4:J5"/>
    <mergeCell ref="R4:R5"/>
    <mergeCell ref="L4:L5"/>
    <mergeCell ref="M4:M5"/>
    <mergeCell ref="A11:B11"/>
    <mergeCell ref="A12:B12"/>
    <mergeCell ref="P4:P5"/>
    <mergeCell ref="A6:B6"/>
    <mergeCell ref="A7:B7"/>
    <mergeCell ref="A9:B9"/>
    <mergeCell ref="N4:N5"/>
    <mergeCell ref="A8:B8"/>
    <mergeCell ref="O4:O5"/>
    <mergeCell ref="A10:B10"/>
    <mergeCell ref="A28:B28"/>
    <mergeCell ref="A29:B29"/>
    <mergeCell ref="G4:G5"/>
    <mergeCell ref="H4:H5"/>
    <mergeCell ref="K4:K5"/>
    <mergeCell ref="A23:R23"/>
    <mergeCell ref="A24:R24"/>
    <mergeCell ref="C26:C27"/>
    <mergeCell ref="D26:D27"/>
    <mergeCell ref="E26:E27"/>
    <mergeCell ref="F26:F27"/>
    <mergeCell ref="G26:G27"/>
    <mergeCell ref="H26:H27"/>
    <mergeCell ref="I26:I27"/>
    <mergeCell ref="P26:P27"/>
    <mergeCell ref="Q26:Q27"/>
    <mergeCell ref="R26:R27"/>
    <mergeCell ref="A31:B31"/>
    <mergeCell ref="A33:B33"/>
    <mergeCell ref="A34:B34"/>
    <mergeCell ref="A39:A43"/>
    <mergeCell ref="A35:B35"/>
    <mergeCell ref="A36:B36"/>
    <mergeCell ref="A37:B37"/>
    <mergeCell ref="A38:B38"/>
    <mergeCell ref="A32:B32"/>
    <mergeCell ref="A30:B30"/>
    <mergeCell ref="J26:J27"/>
    <mergeCell ref="K26:K27"/>
    <mergeCell ref="L26:L27"/>
    <mergeCell ref="M26:M27"/>
    <mergeCell ref="N26:N27"/>
    <mergeCell ref="O26:O27"/>
    <mergeCell ref="A17:A21"/>
    <mergeCell ref="A13:B13"/>
    <mergeCell ref="A14:B14"/>
    <mergeCell ref="A15:B15"/>
    <mergeCell ref="A16:B16"/>
  </mergeCells>
  <phoneticPr fontId="7" type="noConversion"/>
  <printOptions horizontalCentered="1" verticalCentered="1"/>
  <pageMargins left="0.19685039370078741" right="0.19685039370078741" top="1.1811023622047245" bottom="0.19685039370078741" header="0.39370078740157483" footer="0"/>
  <pageSetup paperSize="9" scale="56" orientation="landscape" r:id="rId1"/>
  <headerFooter scaleWithDoc="0">
    <oddHeader>&amp;L&amp;G</oddHeader>
  </headerFooter>
  <rowBreaks count="1" manualBreakCount="1">
    <brk id="22" max="11" man="1"/>
  </rowBreaks>
  <customProperties>
    <customPr name="_pios_id" r:id="rId2"/>
  </customPropertie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přítrv</vt:lpstr>
      <vt:lpstr>přítrv!Oblast_tisku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2023-07-28T09:13:58Z</cp:lastPrinted>
  <dcterms:created xsi:type="dcterms:W3CDTF">1997-01-24T11:07:25Z</dcterms:created>
  <dcterms:modified xsi:type="dcterms:W3CDTF">2023-07-31T10:04:01Z</dcterms:modified>
</cp:coreProperties>
</file>